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hidePivotFieldList="1"/>
  <bookViews>
    <workbookView xWindow="240" yWindow="105" windowWidth="14805" windowHeight="8010"/>
  </bookViews>
  <sheets>
    <sheet name="Menu" sheetId="2" r:id="rId1"/>
    <sheet name="Dashboard" sheetId="1" r:id="rId2"/>
    <sheet name="base" sheetId="4" r:id="rId3"/>
    <sheet name="Pivot Table" sheetId="3" state="hidden" r:id="rId4"/>
  </sheets>
  <definedNames>
    <definedName name="SegmentaçãodeDados_ano">#N/A</definedName>
    <definedName name="SegmentaçãodeDados_Estado">#N/A</definedName>
    <definedName name="SegmentaçãodeDados_mês">#N/A</definedName>
    <definedName name="SegmentaçãodeDados_Período">#N/A</definedName>
  </definedNames>
  <calcPr calcId="145621"/>
  <pivotCaches>
    <pivotCache cacheId="0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K7" i="3" l="1"/>
  <c r="M7" i="3" s="1"/>
  <c r="K35" i="3"/>
  <c r="K8" i="3"/>
  <c r="M8" i="3" s="1"/>
  <c r="K9" i="3"/>
  <c r="M9" i="3" s="1"/>
  <c r="K10" i="3"/>
  <c r="M10" i="3" s="1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44" i="3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L536" i="4"/>
  <c r="L537" i="4"/>
  <c r="L538" i="4"/>
  <c r="L539" i="4"/>
  <c r="L540" i="4"/>
  <c r="L541" i="4"/>
  <c r="L542" i="4"/>
  <c r="L543" i="4"/>
  <c r="L544" i="4"/>
  <c r="L545" i="4"/>
  <c r="L546" i="4"/>
  <c r="L547" i="4"/>
  <c r="L548" i="4"/>
  <c r="L549" i="4"/>
  <c r="L550" i="4"/>
  <c r="L551" i="4"/>
  <c r="L552" i="4"/>
  <c r="L553" i="4"/>
  <c r="L554" i="4"/>
  <c r="L555" i="4"/>
  <c r="L556" i="4"/>
  <c r="L557" i="4"/>
  <c r="L558" i="4"/>
  <c r="L559" i="4"/>
  <c r="L560" i="4"/>
  <c r="L561" i="4"/>
  <c r="L562" i="4"/>
  <c r="L563" i="4"/>
  <c r="L564" i="4"/>
  <c r="L565" i="4"/>
  <c r="L566" i="4"/>
  <c r="L567" i="4"/>
  <c r="L568" i="4"/>
  <c r="L569" i="4"/>
  <c r="L570" i="4"/>
  <c r="L571" i="4"/>
  <c r="L572" i="4"/>
  <c r="L573" i="4"/>
  <c r="L574" i="4"/>
  <c r="L575" i="4"/>
  <c r="L576" i="4"/>
  <c r="L577" i="4"/>
  <c r="L578" i="4"/>
  <c r="L579" i="4"/>
  <c r="L580" i="4"/>
  <c r="L581" i="4"/>
  <c r="L582" i="4"/>
  <c r="L583" i="4"/>
  <c r="L584" i="4"/>
  <c r="L585" i="4"/>
  <c r="L586" i="4"/>
  <c r="L587" i="4"/>
  <c r="L588" i="4"/>
  <c r="L589" i="4"/>
  <c r="L590" i="4"/>
  <c r="L591" i="4"/>
  <c r="L592" i="4"/>
  <c r="L593" i="4"/>
  <c r="L594" i="4"/>
  <c r="L595" i="4"/>
  <c r="L596" i="4"/>
  <c r="L597" i="4"/>
  <c r="L598" i="4"/>
  <c r="L599" i="4"/>
  <c r="L600" i="4"/>
  <c r="L601" i="4"/>
  <c r="L602" i="4"/>
  <c r="L603" i="4"/>
  <c r="L604" i="4"/>
  <c r="L605" i="4"/>
  <c r="L606" i="4"/>
  <c r="L607" i="4"/>
  <c r="L608" i="4"/>
  <c r="L609" i="4"/>
  <c r="L610" i="4"/>
  <c r="L611" i="4"/>
  <c r="L612" i="4"/>
  <c r="L613" i="4"/>
  <c r="L614" i="4"/>
  <c r="L615" i="4"/>
  <c r="L616" i="4"/>
  <c r="L617" i="4"/>
  <c r="L618" i="4"/>
  <c r="L619" i="4"/>
  <c r="L620" i="4"/>
  <c r="L621" i="4"/>
  <c r="L622" i="4"/>
  <c r="L623" i="4"/>
  <c r="L624" i="4"/>
  <c r="L625" i="4"/>
  <c r="L626" i="4"/>
  <c r="L627" i="4"/>
  <c r="L628" i="4"/>
  <c r="L629" i="4"/>
  <c r="L630" i="4"/>
  <c r="L631" i="4"/>
  <c r="L632" i="4"/>
  <c r="L633" i="4"/>
  <c r="L634" i="4"/>
  <c r="L635" i="4"/>
  <c r="L636" i="4"/>
  <c r="L637" i="4"/>
  <c r="L638" i="4"/>
  <c r="L639" i="4"/>
  <c r="L640" i="4"/>
  <c r="L641" i="4"/>
  <c r="L642" i="4"/>
  <c r="L643" i="4"/>
  <c r="L644" i="4"/>
  <c r="L645" i="4"/>
  <c r="L646" i="4"/>
  <c r="L647" i="4"/>
  <c r="L648" i="4"/>
  <c r="L649" i="4"/>
  <c r="L650" i="4"/>
  <c r="L651" i="4"/>
  <c r="L652" i="4"/>
  <c r="L653" i="4"/>
  <c r="L654" i="4"/>
  <c r="L655" i="4"/>
  <c r="L656" i="4"/>
  <c r="L657" i="4"/>
  <c r="L658" i="4"/>
  <c r="L659" i="4"/>
  <c r="L660" i="4"/>
  <c r="L661" i="4"/>
  <c r="L662" i="4"/>
  <c r="L663" i="4"/>
  <c r="L664" i="4"/>
  <c r="L665" i="4"/>
  <c r="L666" i="4"/>
  <c r="L667" i="4"/>
  <c r="L668" i="4"/>
  <c r="L669" i="4"/>
  <c r="L670" i="4"/>
  <c r="L671" i="4"/>
  <c r="L672" i="4"/>
  <c r="L673" i="4"/>
  <c r="L674" i="4"/>
  <c r="L675" i="4"/>
  <c r="L676" i="4"/>
  <c r="L677" i="4"/>
  <c r="L678" i="4"/>
  <c r="L679" i="4"/>
  <c r="L680" i="4"/>
  <c r="L681" i="4"/>
  <c r="L682" i="4"/>
  <c r="L683" i="4"/>
  <c r="L684" i="4"/>
  <c r="L685" i="4"/>
  <c r="L686" i="4"/>
  <c r="L687" i="4"/>
  <c r="L688" i="4"/>
  <c r="L689" i="4"/>
  <c r="L690" i="4"/>
  <c r="L691" i="4"/>
  <c r="L692" i="4"/>
  <c r="L693" i="4"/>
  <c r="L694" i="4"/>
  <c r="L695" i="4"/>
  <c r="L696" i="4"/>
  <c r="L697" i="4"/>
  <c r="L698" i="4"/>
  <c r="L699" i="4"/>
  <c r="L700" i="4"/>
  <c r="L701" i="4"/>
  <c r="L702" i="4"/>
  <c r="L703" i="4"/>
  <c r="L704" i="4"/>
  <c r="L705" i="4"/>
  <c r="L706" i="4"/>
  <c r="L707" i="4"/>
  <c r="L708" i="4"/>
  <c r="L709" i="4"/>
  <c r="L710" i="4"/>
  <c r="L711" i="4"/>
  <c r="L712" i="4"/>
  <c r="L713" i="4"/>
  <c r="L714" i="4"/>
  <c r="L715" i="4"/>
  <c r="L716" i="4"/>
  <c r="L717" i="4"/>
  <c r="L718" i="4"/>
  <c r="L719" i="4"/>
  <c r="L720" i="4"/>
  <c r="L721" i="4"/>
  <c r="L722" i="4"/>
  <c r="L723" i="4"/>
  <c r="L724" i="4"/>
  <c r="L725" i="4"/>
  <c r="L726" i="4"/>
  <c r="L727" i="4"/>
  <c r="L728" i="4"/>
  <c r="L729" i="4"/>
  <c r="L730" i="4"/>
  <c r="L731" i="4"/>
  <c r="L732" i="4"/>
  <c r="L733" i="4"/>
  <c r="L734" i="4"/>
  <c r="L735" i="4"/>
  <c r="L736" i="4"/>
  <c r="L737" i="4"/>
  <c r="L738" i="4"/>
  <c r="L739" i="4"/>
  <c r="L740" i="4"/>
  <c r="L741" i="4"/>
  <c r="L742" i="4"/>
  <c r="L743" i="4"/>
  <c r="L744" i="4"/>
  <c r="L745" i="4"/>
  <c r="L746" i="4"/>
  <c r="M33" i="3" l="1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C15" i="3"/>
  <c r="C14" i="3"/>
  <c r="M13" i="3"/>
  <c r="M12" i="3"/>
  <c r="M11" i="3"/>
  <c r="D11" i="3"/>
  <c r="D10" i="3"/>
  <c r="K746" i="4"/>
  <c r="J746" i="4"/>
  <c r="I746" i="4"/>
  <c r="K745" i="4"/>
  <c r="J745" i="4"/>
  <c r="I745" i="4"/>
  <c r="K744" i="4"/>
  <c r="J744" i="4"/>
  <c r="I744" i="4"/>
  <c r="K743" i="4"/>
  <c r="J743" i="4"/>
  <c r="I743" i="4"/>
  <c r="K742" i="4"/>
  <c r="J742" i="4"/>
  <c r="I742" i="4"/>
  <c r="K741" i="4"/>
  <c r="J741" i="4"/>
  <c r="I741" i="4"/>
  <c r="K740" i="4"/>
  <c r="J740" i="4"/>
  <c r="I740" i="4"/>
  <c r="K739" i="4"/>
  <c r="J739" i="4"/>
  <c r="I739" i="4"/>
  <c r="K738" i="4"/>
  <c r="J738" i="4"/>
  <c r="I738" i="4"/>
  <c r="K737" i="4"/>
  <c r="J737" i="4"/>
  <c r="I737" i="4"/>
  <c r="K736" i="4"/>
  <c r="J736" i="4"/>
  <c r="I736" i="4"/>
  <c r="K735" i="4"/>
  <c r="J735" i="4"/>
  <c r="I735" i="4"/>
  <c r="K734" i="4"/>
  <c r="J734" i="4"/>
  <c r="I734" i="4"/>
  <c r="K733" i="4"/>
  <c r="J733" i="4"/>
  <c r="I733" i="4"/>
  <c r="K732" i="4"/>
  <c r="J732" i="4"/>
  <c r="I732" i="4"/>
  <c r="K731" i="4"/>
  <c r="J731" i="4"/>
  <c r="I731" i="4"/>
  <c r="K730" i="4"/>
  <c r="J730" i="4"/>
  <c r="I730" i="4"/>
  <c r="K729" i="4"/>
  <c r="J729" i="4"/>
  <c r="I729" i="4"/>
  <c r="K728" i="4"/>
  <c r="J728" i="4"/>
  <c r="I728" i="4"/>
  <c r="K727" i="4"/>
  <c r="J727" i="4"/>
  <c r="I727" i="4"/>
  <c r="K726" i="4"/>
  <c r="J726" i="4"/>
  <c r="I726" i="4"/>
  <c r="K725" i="4"/>
  <c r="J725" i="4"/>
  <c r="I725" i="4"/>
  <c r="K724" i="4"/>
  <c r="J724" i="4"/>
  <c r="I724" i="4"/>
  <c r="K723" i="4"/>
  <c r="J723" i="4"/>
  <c r="I723" i="4"/>
  <c r="K722" i="4"/>
  <c r="J722" i="4"/>
  <c r="I722" i="4"/>
  <c r="K721" i="4"/>
  <c r="J721" i="4"/>
  <c r="I721" i="4"/>
  <c r="K720" i="4"/>
  <c r="J720" i="4"/>
  <c r="I720" i="4"/>
  <c r="K719" i="4"/>
  <c r="J719" i="4"/>
  <c r="I719" i="4"/>
  <c r="K718" i="4"/>
  <c r="J718" i="4"/>
  <c r="I718" i="4"/>
  <c r="K717" i="4"/>
  <c r="J717" i="4"/>
  <c r="I717" i="4"/>
  <c r="K716" i="4"/>
  <c r="J716" i="4"/>
  <c r="I716" i="4"/>
  <c r="K715" i="4"/>
  <c r="J715" i="4"/>
  <c r="I715" i="4"/>
  <c r="K714" i="4"/>
  <c r="J714" i="4"/>
  <c r="I714" i="4"/>
  <c r="K713" i="4"/>
  <c r="J713" i="4"/>
  <c r="I713" i="4"/>
  <c r="K712" i="4"/>
  <c r="J712" i="4"/>
  <c r="I712" i="4"/>
  <c r="K711" i="4"/>
  <c r="J711" i="4"/>
  <c r="I711" i="4"/>
  <c r="K710" i="4"/>
  <c r="J710" i="4"/>
  <c r="I710" i="4"/>
  <c r="K709" i="4"/>
  <c r="J709" i="4"/>
  <c r="I709" i="4"/>
  <c r="K708" i="4"/>
  <c r="J708" i="4"/>
  <c r="I708" i="4"/>
  <c r="K707" i="4"/>
  <c r="J707" i="4"/>
  <c r="I707" i="4"/>
  <c r="K706" i="4"/>
  <c r="J706" i="4"/>
  <c r="I706" i="4"/>
  <c r="K705" i="4"/>
  <c r="J705" i="4"/>
  <c r="I705" i="4"/>
  <c r="K704" i="4"/>
  <c r="J704" i="4"/>
  <c r="I704" i="4"/>
  <c r="K703" i="4"/>
  <c r="J703" i="4"/>
  <c r="I703" i="4"/>
  <c r="K702" i="4"/>
  <c r="J702" i="4"/>
  <c r="I702" i="4"/>
  <c r="K701" i="4"/>
  <c r="J701" i="4"/>
  <c r="I701" i="4"/>
  <c r="K700" i="4"/>
  <c r="J700" i="4"/>
  <c r="I700" i="4"/>
  <c r="K699" i="4"/>
  <c r="J699" i="4"/>
  <c r="I699" i="4"/>
  <c r="K698" i="4"/>
  <c r="J698" i="4"/>
  <c r="I698" i="4"/>
  <c r="K697" i="4"/>
  <c r="J697" i="4"/>
  <c r="I697" i="4"/>
  <c r="K696" i="4"/>
  <c r="J696" i="4"/>
  <c r="I696" i="4"/>
  <c r="K695" i="4"/>
  <c r="J695" i="4"/>
  <c r="I695" i="4"/>
  <c r="K694" i="4"/>
  <c r="J694" i="4"/>
  <c r="I694" i="4"/>
  <c r="K693" i="4"/>
  <c r="J693" i="4"/>
  <c r="I693" i="4"/>
  <c r="K692" i="4"/>
  <c r="J692" i="4"/>
  <c r="I692" i="4"/>
  <c r="K691" i="4"/>
  <c r="J691" i="4"/>
  <c r="I691" i="4"/>
  <c r="K690" i="4"/>
  <c r="J690" i="4"/>
  <c r="I690" i="4"/>
  <c r="K689" i="4"/>
  <c r="J689" i="4"/>
  <c r="I689" i="4"/>
  <c r="K688" i="4"/>
  <c r="J688" i="4"/>
  <c r="I688" i="4"/>
  <c r="K687" i="4"/>
  <c r="J687" i="4"/>
  <c r="I687" i="4"/>
  <c r="K686" i="4"/>
  <c r="J686" i="4"/>
  <c r="I686" i="4"/>
  <c r="K685" i="4"/>
  <c r="J685" i="4"/>
  <c r="I685" i="4"/>
  <c r="K684" i="4"/>
  <c r="J684" i="4"/>
  <c r="I684" i="4"/>
  <c r="K683" i="4"/>
  <c r="J683" i="4"/>
  <c r="I683" i="4"/>
  <c r="K682" i="4"/>
  <c r="J682" i="4"/>
  <c r="I682" i="4"/>
  <c r="K681" i="4"/>
  <c r="J681" i="4"/>
  <c r="I681" i="4"/>
  <c r="K680" i="4"/>
  <c r="J680" i="4"/>
  <c r="I680" i="4"/>
  <c r="K679" i="4"/>
  <c r="J679" i="4"/>
  <c r="I679" i="4"/>
  <c r="K678" i="4"/>
  <c r="J678" i="4"/>
  <c r="I678" i="4"/>
  <c r="K677" i="4"/>
  <c r="J677" i="4"/>
  <c r="I677" i="4"/>
  <c r="K676" i="4"/>
  <c r="J676" i="4"/>
  <c r="I676" i="4"/>
  <c r="K675" i="4"/>
  <c r="J675" i="4"/>
  <c r="I675" i="4"/>
  <c r="K674" i="4"/>
  <c r="J674" i="4"/>
  <c r="I674" i="4"/>
  <c r="K673" i="4"/>
  <c r="J673" i="4"/>
  <c r="I673" i="4"/>
  <c r="K672" i="4"/>
  <c r="J672" i="4"/>
  <c r="I672" i="4"/>
  <c r="K671" i="4"/>
  <c r="J671" i="4"/>
  <c r="I671" i="4"/>
  <c r="K670" i="4"/>
  <c r="J670" i="4"/>
  <c r="I670" i="4"/>
  <c r="K669" i="4"/>
  <c r="J669" i="4"/>
  <c r="I669" i="4"/>
  <c r="K668" i="4"/>
  <c r="J668" i="4"/>
  <c r="I668" i="4"/>
  <c r="K667" i="4"/>
  <c r="J667" i="4"/>
  <c r="I667" i="4"/>
  <c r="K666" i="4"/>
  <c r="J666" i="4"/>
  <c r="I666" i="4"/>
  <c r="K665" i="4"/>
  <c r="J665" i="4"/>
  <c r="I665" i="4"/>
  <c r="K664" i="4"/>
  <c r="J664" i="4"/>
  <c r="I664" i="4"/>
  <c r="K663" i="4"/>
  <c r="J663" i="4"/>
  <c r="I663" i="4"/>
  <c r="K662" i="4"/>
  <c r="J662" i="4"/>
  <c r="I662" i="4"/>
  <c r="K661" i="4"/>
  <c r="J661" i="4"/>
  <c r="I661" i="4"/>
  <c r="K660" i="4"/>
  <c r="J660" i="4"/>
  <c r="I660" i="4"/>
  <c r="K659" i="4"/>
  <c r="J659" i="4"/>
  <c r="I659" i="4"/>
  <c r="K658" i="4"/>
  <c r="J658" i="4"/>
  <c r="I658" i="4"/>
  <c r="K657" i="4"/>
  <c r="J657" i="4"/>
  <c r="I657" i="4"/>
  <c r="K656" i="4"/>
  <c r="J656" i="4"/>
  <c r="I656" i="4"/>
  <c r="K655" i="4"/>
  <c r="J655" i="4"/>
  <c r="I655" i="4"/>
  <c r="K654" i="4"/>
  <c r="J654" i="4"/>
  <c r="I654" i="4"/>
  <c r="K653" i="4"/>
  <c r="J653" i="4"/>
  <c r="I653" i="4"/>
  <c r="K652" i="4"/>
  <c r="J652" i="4"/>
  <c r="I652" i="4"/>
  <c r="K651" i="4"/>
  <c r="J651" i="4"/>
  <c r="I651" i="4"/>
  <c r="K650" i="4"/>
  <c r="J650" i="4"/>
  <c r="I650" i="4"/>
  <c r="K649" i="4"/>
  <c r="J649" i="4"/>
  <c r="I649" i="4"/>
  <c r="K648" i="4"/>
  <c r="J648" i="4"/>
  <c r="I648" i="4"/>
  <c r="K647" i="4"/>
  <c r="J647" i="4"/>
  <c r="I647" i="4"/>
  <c r="K646" i="4"/>
  <c r="J646" i="4"/>
  <c r="I646" i="4"/>
  <c r="K645" i="4"/>
  <c r="J645" i="4"/>
  <c r="I645" i="4"/>
  <c r="K644" i="4"/>
  <c r="J644" i="4"/>
  <c r="I644" i="4"/>
  <c r="K643" i="4"/>
  <c r="J643" i="4"/>
  <c r="I643" i="4"/>
  <c r="K642" i="4"/>
  <c r="J642" i="4"/>
  <c r="I642" i="4"/>
  <c r="K641" i="4"/>
  <c r="J641" i="4"/>
  <c r="I641" i="4"/>
  <c r="K640" i="4"/>
  <c r="J640" i="4"/>
  <c r="I640" i="4"/>
  <c r="K639" i="4"/>
  <c r="J639" i="4"/>
  <c r="I639" i="4"/>
  <c r="K638" i="4"/>
  <c r="J638" i="4"/>
  <c r="I638" i="4"/>
  <c r="K637" i="4"/>
  <c r="J637" i="4"/>
  <c r="I637" i="4"/>
  <c r="K636" i="4"/>
  <c r="J636" i="4"/>
  <c r="I636" i="4"/>
  <c r="K635" i="4"/>
  <c r="J635" i="4"/>
  <c r="I635" i="4"/>
  <c r="K634" i="4"/>
  <c r="J634" i="4"/>
  <c r="I634" i="4"/>
  <c r="K633" i="4"/>
  <c r="J633" i="4"/>
  <c r="I633" i="4"/>
  <c r="K632" i="4"/>
  <c r="J632" i="4"/>
  <c r="I632" i="4"/>
  <c r="K631" i="4"/>
  <c r="J631" i="4"/>
  <c r="I631" i="4"/>
  <c r="K630" i="4"/>
  <c r="J630" i="4"/>
  <c r="I630" i="4"/>
  <c r="K629" i="4"/>
  <c r="J629" i="4"/>
  <c r="I629" i="4"/>
  <c r="K628" i="4"/>
  <c r="J628" i="4"/>
  <c r="I628" i="4"/>
  <c r="K627" i="4"/>
  <c r="J627" i="4"/>
  <c r="I627" i="4"/>
  <c r="K626" i="4"/>
  <c r="J626" i="4"/>
  <c r="I626" i="4"/>
  <c r="K625" i="4"/>
  <c r="J625" i="4"/>
  <c r="I625" i="4"/>
  <c r="K624" i="4"/>
  <c r="J624" i="4"/>
  <c r="I624" i="4"/>
  <c r="K623" i="4"/>
  <c r="J623" i="4"/>
  <c r="I623" i="4"/>
  <c r="K622" i="4"/>
  <c r="J622" i="4"/>
  <c r="I622" i="4"/>
  <c r="K621" i="4"/>
  <c r="J621" i="4"/>
  <c r="I621" i="4"/>
  <c r="K620" i="4"/>
  <c r="J620" i="4"/>
  <c r="I620" i="4"/>
  <c r="K619" i="4"/>
  <c r="J619" i="4"/>
  <c r="I619" i="4"/>
  <c r="K618" i="4"/>
  <c r="J618" i="4"/>
  <c r="I618" i="4"/>
  <c r="K617" i="4"/>
  <c r="J617" i="4"/>
  <c r="I617" i="4"/>
  <c r="K616" i="4"/>
  <c r="J616" i="4"/>
  <c r="I616" i="4"/>
  <c r="K615" i="4"/>
  <c r="J615" i="4"/>
  <c r="I615" i="4"/>
  <c r="K614" i="4"/>
  <c r="J614" i="4"/>
  <c r="I614" i="4"/>
  <c r="K613" i="4"/>
  <c r="J613" i="4"/>
  <c r="I613" i="4"/>
  <c r="K612" i="4"/>
  <c r="J612" i="4"/>
  <c r="I612" i="4"/>
  <c r="K611" i="4"/>
  <c r="J611" i="4"/>
  <c r="I611" i="4"/>
  <c r="K610" i="4"/>
  <c r="J610" i="4"/>
  <c r="I610" i="4"/>
  <c r="K609" i="4"/>
  <c r="J609" i="4"/>
  <c r="I609" i="4"/>
  <c r="K608" i="4"/>
  <c r="J608" i="4"/>
  <c r="I608" i="4"/>
  <c r="K607" i="4"/>
  <c r="J607" i="4"/>
  <c r="I607" i="4"/>
  <c r="K606" i="4"/>
  <c r="J606" i="4"/>
  <c r="I606" i="4"/>
  <c r="K605" i="4"/>
  <c r="J605" i="4"/>
  <c r="I605" i="4"/>
  <c r="K604" i="4"/>
  <c r="J604" i="4"/>
  <c r="I604" i="4"/>
  <c r="K603" i="4"/>
  <c r="J603" i="4"/>
  <c r="I603" i="4"/>
  <c r="K602" i="4"/>
  <c r="J602" i="4"/>
  <c r="I602" i="4"/>
  <c r="K601" i="4"/>
  <c r="J601" i="4"/>
  <c r="I601" i="4"/>
  <c r="K600" i="4"/>
  <c r="J600" i="4"/>
  <c r="I600" i="4"/>
  <c r="K599" i="4"/>
  <c r="J599" i="4"/>
  <c r="I599" i="4"/>
  <c r="K598" i="4"/>
  <c r="J598" i="4"/>
  <c r="I598" i="4"/>
  <c r="K597" i="4"/>
  <c r="J597" i="4"/>
  <c r="I597" i="4"/>
  <c r="K596" i="4"/>
  <c r="J596" i="4"/>
  <c r="I596" i="4"/>
  <c r="K595" i="4"/>
  <c r="J595" i="4"/>
  <c r="I595" i="4"/>
  <c r="K594" i="4"/>
  <c r="J594" i="4"/>
  <c r="I594" i="4"/>
  <c r="K593" i="4"/>
  <c r="J593" i="4"/>
  <c r="I593" i="4"/>
  <c r="K592" i="4"/>
  <c r="J592" i="4"/>
  <c r="I592" i="4"/>
  <c r="K591" i="4"/>
  <c r="J591" i="4"/>
  <c r="I591" i="4"/>
  <c r="K590" i="4"/>
  <c r="J590" i="4"/>
  <c r="I590" i="4"/>
  <c r="K589" i="4"/>
  <c r="J589" i="4"/>
  <c r="I589" i="4"/>
  <c r="K588" i="4"/>
  <c r="J588" i="4"/>
  <c r="I588" i="4"/>
  <c r="K587" i="4"/>
  <c r="J587" i="4"/>
  <c r="I587" i="4"/>
  <c r="K586" i="4"/>
  <c r="J586" i="4"/>
  <c r="I586" i="4"/>
  <c r="K585" i="4"/>
  <c r="J585" i="4"/>
  <c r="I585" i="4"/>
  <c r="K584" i="4"/>
  <c r="J584" i="4"/>
  <c r="I584" i="4"/>
  <c r="K583" i="4"/>
  <c r="J583" i="4"/>
  <c r="I583" i="4"/>
  <c r="K582" i="4"/>
  <c r="J582" i="4"/>
  <c r="I582" i="4"/>
  <c r="K581" i="4"/>
  <c r="J581" i="4"/>
  <c r="I581" i="4"/>
  <c r="K580" i="4"/>
  <c r="J580" i="4"/>
  <c r="I580" i="4"/>
  <c r="K579" i="4"/>
  <c r="J579" i="4"/>
  <c r="I579" i="4"/>
  <c r="K578" i="4"/>
  <c r="J578" i="4"/>
  <c r="I578" i="4"/>
  <c r="K577" i="4"/>
  <c r="J577" i="4"/>
  <c r="I577" i="4"/>
  <c r="K576" i="4"/>
  <c r="J576" i="4"/>
  <c r="I576" i="4"/>
  <c r="K575" i="4"/>
  <c r="J575" i="4"/>
  <c r="I575" i="4"/>
  <c r="K574" i="4"/>
  <c r="J574" i="4"/>
  <c r="I574" i="4"/>
  <c r="K573" i="4"/>
  <c r="J573" i="4"/>
  <c r="I573" i="4"/>
  <c r="K572" i="4"/>
  <c r="J572" i="4"/>
  <c r="I572" i="4"/>
  <c r="K571" i="4"/>
  <c r="J571" i="4"/>
  <c r="I571" i="4"/>
  <c r="K570" i="4"/>
  <c r="J570" i="4"/>
  <c r="I570" i="4"/>
  <c r="K569" i="4"/>
  <c r="J569" i="4"/>
  <c r="I569" i="4"/>
  <c r="K568" i="4"/>
  <c r="J568" i="4"/>
  <c r="I568" i="4"/>
  <c r="K567" i="4"/>
  <c r="J567" i="4"/>
  <c r="I567" i="4"/>
  <c r="K566" i="4"/>
  <c r="J566" i="4"/>
  <c r="I566" i="4"/>
  <c r="K565" i="4"/>
  <c r="J565" i="4"/>
  <c r="I565" i="4"/>
  <c r="K564" i="4"/>
  <c r="J564" i="4"/>
  <c r="I564" i="4"/>
  <c r="K563" i="4"/>
  <c r="J563" i="4"/>
  <c r="I563" i="4"/>
  <c r="K562" i="4"/>
  <c r="J562" i="4"/>
  <c r="I562" i="4"/>
  <c r="K561" i="4"/>
  <c r="J561" i="4"/>
  <c r="I561" i="4"/>
  <c r="K560" i="4"/>
  <c r="J560" i="4"/>
  <c r="I560" i="4"/>
  <c r="K559" i="4"/>
  <c r="J559" i="4"/>
  <c r="I559" i="4"/>
  <c r="K558" i="4"/>
  <c r="J558" i="4"/>
  <c r="I558" i="4"/>
  <c r="K557" i="4"/>
  <c r="J557" i="4"/>
  <c r="I557" i="4"/>
  <c r="K556" i="4"/>
  <c r="J556" i="4"/>
  <c r="I556" i="4"/>
  <c r="K555" i="4"/>
  <c r="J555" i="4"/>
  <c r="I555" i="4"/>
  <c r="K554" i="4"/>
  <c r="J554" i="4"/>
  <c r="I554" i="4"/>
  <c r="K553" i="4"/>
  <c r="J553" i="4"/>
  <c r="I553" i="4"/>
  <c r="K552" i="4"/>
  <c r="J552" i="4"/>
  <c r="I552" i="4"/>
  <c r="K551" i="4"/>
  <c r="J551" i="4"/>
  <c r="I551" i="4"/>
  <c r="K550" i="4"/>
  <c r="J550" i="4"/>
  <c r="I550" i="4"/>
  <c r="K549" i="4"/>
  <c r="J549" i="4"/>
  <c r="I549" i="4"/>
  <c r="K548" i="4"/>
  <c r="J548" i="4"/>
  <c r="I548" i="4"/>
  <c r="K547" i="4"/>
  <c r="J547" i="4"/>
  <c r="I547" i="4"/>
  <c r="K546" i="4"/>
  <c r="J546" i="4"/>
  <c r="I546" i="4"/>
  <c r="K545" i="4"/>
  <c r="J545" i="4"/>
  <c r="I545" i="4"/>
  <c r="K544" i="4"/>
  <c r="J544" i="4"/>
  <c r="I544" i="4"/>
  <c r="K543" i="4"/>
  <c r="J543" i="4"/>
  <c r="I543" i="4"/>
  <c r="K542" i="4"/>
  <c r="J542" i="4"/>
  <c r="I542" i="4"/>
  <c r="K541" i="4"/>
  <c r="J541" i="4"/>
  <c r="I541" i="4"/>
  <c r="K540" i="4"/>
  <c r="J540" i="4"/>
  <c r="I540" i="4"/>
  <c r="K539" i="4"/>
  <c r="J539" i="4"/>
  <c r="I539" i="4"/>
  <c r="K538" i="4"/>
  <c r="J538" i="4"/>
  <c r="I538" i="4"/>
  <c r="K537" i="4"/>
  <c r="J537" i="4"/>
  <c r="I537" i="4"/>
  <c r="K536" i="4"/>
  <c r="J536" i="4"/>
  <c r="I536" i="4"/>
  <c r="K535" i="4"/>
  <c r="J535" i="4"/>
  <c r="I535" i="4"/>
  <c r="K534" i="4"/>
  <c r="J534" i="4"/>
  <c r="I534" i="4"/>
  <c r="K533" i="4"/>
  <c r="J533" i="4"/>
  <c r="I533" i="4"/>
  <c r="K532" i="4"/>
  <c r="J532" i="4"/>
  <c r="I532" i="4"/>
  <c r="K531" i="4"/>
  <c r="J531" i="4"/>
  <c r="I531" i="4"/>
  <c r="K530" i="4"/>
  <c r="J530" i="4"/>
  <c r="I530" i="4"/>
  <c r="K529" i="4"/>
  <c r="J529" i="4"/>
  <c r="I529" i="4"/>
  <c r="K528" i="4"/>
  <c r="J528" i="4"/>
  <c r="I528" i="4"/>
  <c r="K527" i="4"/>
  <c r="J527" i="4"/>
  <c r="I527" i="4"/>
  <c r="K526" i="4"/>
  <c r="J526" i="4"/>
  <c r="I526" i="4"/>
  <c r="K525" i="4"/>
  <c r="J525" i="4"/>
  <c r="I525" i="4"/>
  <c r="K524" i="4"/>
  <c r="J524" i="4"/>
  <c r="I524" i="4"/>
  <c r="K523" i="4"/>
  <c r="J523" i="4"/>
  <c r="I523" i="4"/>
  <c r="K522" i="4"/>
  <c r="J522" i="4"/>
  <c r="I522" i="4"/>
  <c r="K521" i="4"/>
  <c r="J521" i="4"/>
  <c r="I521" i="4"/>
  <c r="K520" i="4"/>
  <c r="J520" i="4"/>
  <c r="I520" i="4"/>
  <c r="K519" i="4"/>
  <c r="J519" i="4"/>
  <c r="I519" i="4"/>
  <c r="K518" i="4"/>
  <c r="J518" i="4"/>
  <c r="I518" i="4"/>
  <c r="K517" i="4"/>
  <c r="J517" i="4"/>
  <c r="I517" i="4"/>
  <c r="K516" i="4"/>
  <c r="J516" i="4"/>
  <c r="I516" i="4"/>
  <c r="K515" i="4"/>
  <c r="J515" i="4"/>
  <c r="I515" i="4"/>
  <c r="K514" i="4"/>
  <c r="J514" i="4"/>
  <c r="I514" i="4"/>
  <c r="K513" i="4"/>
  <c r="J513" i="4"/>
  <c r="I513" i="4"/>
  <c r="K512" i="4"/>
  <c r="J512" i="4"/>
  <c r="I512" i="4"/>
  <c r="K511" i="4"/>
  <c r="J511" i="4"/>
  <c r="I511" i="4"/>
  <c r="K510" i="4"/>
  <c r="J510" i="4"/>
  <c r="I510" i="4"/>
  <c r="K509" i="4"/>
  <c r="J509" i="4"/>
  <c r="I509" i="4"/>
  <c r="K508" i="4"/>
  <c r="J508" i="4"/>
  <c r="I508" i="4"/>
  <c r="K507" i="4"/>
  <c r="J507" i="4"/>
  <c r="I507" i="4"/>
  <c r="K506" i="4"/>
  <c r="J506" i="4"/>
  <c r="I506" i="4"/>
  <c r="K505" i="4"/>
  <c r="J505" i="4"/>
  <c r="I505" i="4"/>
  <c r="K504" i="4"/>
  <c r="J504" i="4"/>
  <c r="I504" i="4"/>
  <c r="K503" i="4"/>
  <c r="J503" i="4"/>
  <c r="I503" i="4"/>
  <c r="K502" i="4"/>
  <c r="J502" i="4"/>
  <c r="I502" i="4"/>
  <c r="K501" i="4"/>
  <c r="J501" i="4"/>
  <c r="I501" i="4"/>
  <c r="K500" i="4"/>
  <c r="J500" i="4"/>
  <c r="I500" i="4"/>
  <c r="K499" i="4"/>
  <c r="J499" i="4"/>
  <c r="I499" i="4"/>
  <c r="K498" i="4"/>
  <c r="J498" i="4"/>
  <c r="I498" i="4"/>
  <c r="K497" i="4"/>
  <c r="J497" i="4"/>
  <c r="I497" i="4"/>
  <c r="K496" i="4"/>
  <c r="J496" i="4"/>
  <c r="I496" i="4"/>
  <c r="K495" i="4"/>
  <c r="J495" i="4"/>
  <c r="I495" i="4"/>
  <c r="K494" i="4"/>
  <c r="J494" i="4"/>
  <c r="I494" i="4"/>
  <c r="K493" i="4"/>
  <c r="J493" i="4"/>
  <c r="I493" i="4"/>
  <c r="K492" i="4"/>
  <c r="J492" i="4"/>
  <c r="I492" i="4"/>
  <c r="K491" i="4"/>
  <c r="J491" i="4"/>
  <c r="I491" i="4"/>
  <c r="K490" i="4"/>
  <c r="J490" i="4"/>
  <c r="I490" i="4"/>
  <c r="K489" i="4"/>
  <c r="J489" i="4"/>
  <c r="I489" i="4"/>
  <c r="K488" i="4"/>
  <c r="J488" i="4"/>
  <c r="I488" i="4"/>
  <c r="K487" i="4"/>
  <c r="J487" i="4"/>
  <c r="I487" i="4"/>
  <c r="K486" i="4"/>
  <c r="J486" i="4"/>
  <c r="I486" i="4"/>
  <c r="K485" i="4"/>
  <c r="J485" i="4"/>
  <c r="I485" i="4"/>
  <c r="K484" i="4"/>
  <c r="J484" i="4"/>
  <c r="I484" i="4"/>
  <c r="K483" i="4"/>
  <c r="J483" i="4"/>
  <c r="I483" i="4"/>
  <c r="K482" i="4"/>
  <c r="J482" i="4"/>
  <c r="I482" i="4"/>
  <c r="K481" i="4"/>
  <c r="J481" i="4"/>
  <c r="I481" i="4"/>
  <c r="K480" i="4"/>
  <c r="J480" i="4"/>
  <c r="I480" i="4"/>
  <c r="K479" i="4"/>
  <c r="J479" i="4"/>
  <c r="I479" i="4"/>
  <c r="K478" i="4"/>
  <c r="J478" i="4"/>
  <c r="I478" i="4"/>
  <c r="K477" i="4"/>
  <c r="J477" i="4"/>
  <c r="I477" i="4"/>
  <c r="K476" i="4"/>
  <c r="J476" i="4"/>
  <c r="I476" i="4"/>
  <c r="K475" i="4"/>
  <c r="J475" i="4"/>
  <c r="I475" i="4"/>
  <c r="K474" i="4"/>
  <c r="J474" i="4"/>
  <c r="I474" i="4"/>
  <c r="K473" i="4"/>
  <c r="J473" i="4"/>
  <c r="I473" i="4"/>
  <c r="K472" i="4"/>
  <c r="J472" i="4"/>
  <c r="I472" i="4"/>
  <c r="K471" i="4"/>
  <c r="J471" i="4"/>
  <c r="I471" i="4"/>
  <c r="K470" i="4"/>
  <c r="J470" i="4"/>
  <c r="I470" i="4"/>
  <c r="K469" i="4"/>
  <c r="J469" i="4"/>
  <c r="I469" i="4"/>
  <c r="K468" i="4"/>
  <c r="J468" i="4"/>
  <c r="I468" i="4"/>
  <c r="K467" i="4"/>
  <c r="J467" i="4"/>
  <c r="I467" i="4"/>
  <c r="K466" i="4"/>
  <c r="J466" i="4"/>
  <c r="I466" i="4"/>
  <c r="K465" i="4"/>
  <c r="J465" i="4"/>
  <c r="I465" i="4"/>
  <c r="K464" i="4"/>
  <c r="J464" i="4"/>
  <c r="I464" i="4"/>
  <c r="K463" i="4"/>
  <c r="J463" i="4"/>
  <c r="I463" i="4"/>
  <c r="K462" i="4"/>
  <c r="J462" i="4"/>
  <c r="I462" i="4"/>
  <c r="K461" i="4"/>
  <c r="J461" i="4"/>
  <c r="I461" i="4"/>
  <c r="K460" i="4"/>
  <c r="J460" i="4"/>
  <c r="I460" i="4"/>
  <c r="K459" i="4"/>
  <c r="J459" i="4"/>
  <c r="I459" i="4"/>
  <c r="K458" i="4"/>
  <c r="J458" i="4"/>
  <c r="I458" i="4"/>
  <c r="K457" i="4"/>
  <c r="J457" i="4"/>
  <c r="I457" i="4"/>
  <c r="K456" i="4"/>
  <c r="J456" i="4"/>
  <c r="I456" i="4"/>
  <c r="K455" i="4"/>
  <c r="J455" i="4"/>
  <c r="I455" i="4"/>
  <c r="K454" i="4"/>
  <c r="J454" i="4"/>
  <c r="I454" i="4"/>
  <c r="K453" i="4"/>
  <c r="J453" i="4"/>
  <c r="I453" i="4"/>
  <c r="K452" i="4"/>
  <c r="J452" i="4"/>
  <c r="I452" i="4"/>
  <c r="K451" i="4"/>
  <c r="J451" i="4"/>
  <c r="I451" i="4"/>
  <c r="K450" i="4"/>
  <c r="J450" i="4"/>
  <c r="I450" i="4"/>
  <c r="K449" i="4"/>
  <c r="J449" i="4"/>
  <c r="I449" i="4"/>
  <c r="K448" i="4"/>
  <c r="J448" i="4"/>
  <c r="I448" i="4"/>
  <c r="K447" i="4"/>
  <c r="J447" i="4"/>
  <c r="I447" i="4"/>
  <c r="K446" i="4"/>
  <c r="J446" i="4"/>
  <c r="I446" i="4"/>
  <c r="K445" i="4"/>
  <c r="J445" i="4"/>
  <c r="I445" i="4"/>
  <c r="K444" i="4"/>
  <c r="J444" i="4"/>
  <c r="I444" i="4"/>
  <c r="K443" i="4"/>
  <c r="J443" i="4"/>
  <c r="I443" i="4"/>
  <c r="K442" i="4"/>
  <c r="J442" i="4"/>
  <c r="I442" i="4"/>
  <c r="K441" i="4"/>
  <c r="J441" i="4"/>
  <c r="I441" i="4"/>
  <c r="K440" i="4"/>
  <c r="J440" i="4"/>
  <c r="I440" i="4"/>
  <c r="K439" i="4"/>
  <c r="J439" i="4"/>
  <c r="I439" i="4"/>
  <c r="K438" i="4"/>
  <c r="J438" i="4"/>
  <c r="I438" i="4"/>
  <c r="K437" i="4"/>
  <c r="J437" i="4"/>
  <c r="I437" i="4"/>
  <c r="K436" i="4"/>
  <c r="J436" i="4"/>
  <c r="I436" i="4"/>
  <c r="K435" i="4"/>
  <c r="J435" i="4"/>
  <c r="I435" i="4"/>
  <c r="K434" i="4"/>
  <c r="J434" i="4"/>
  <c r="I434" i="4"/>
  <c r="K433" i="4"/>
  <c r="J433" i="4"/>
  <c r="I433" i="4"/>
  <c r="K432" i="4"/>
  <c r="J432" i="4"/>
  <c r="I432" i="4"/>
  <c r="K431" i="4"/>
  <c r="J431" i="4"/>
  <c r="I431" i="4"/>
  <c r="K430" i="4"/>
  <c r="J430" i="4"/>
  <c r="I430" i="4"/>
  <c r="K429" i="4"/>
  <c r="J429" i="4"/>
  <c r="I429" i="4"/>
  <c r="K428" i="4"/>
  <c r="J428" i="4"/>
  <c r="I428" i="4"/>
  <c r="K427" i="4"/>
  <c r="J427" i="4"/>
  <c r="I427" i="4"/>
  <c r="K426" i="4"/>
  <c r="J426" i="4"/>
  <c r="I426" i="4"/>
  <c r="K425" i="4"/>
  <c r="J425" i="4"/>
  <c r="I425" i="4"/>
  <c r="K424" i="4"/>
  <c r="J424" i="4"/>
  <c r="I424" i="4"/>
  <c r="K423" i="4"/>
  <c r="J423" i="4"/>
  <c r="I423" i="4"/>
  <c r="K422" i="4"/>
  <c r="J422" i="4"/>
  <c r="I422" i="4"/>
  <c r="K421" i="4"/>
  <c r="J421" i="4"/>
  <c r="I421" i="4"/>
  <c r="K420" i="4"/>
  <c r="J420" i="4"/>
  <c r="I420" i="4"/>
  <c r="K419" i="4"/>
  <c r="J419" i="4"/>
  <c r="I419" i="4"/>
  <c r="K418" i="4"/>
  <c r="J418" i="4"/>
  <c r="I418" i="4"/>
  <c r="K417" i="4"/>
  <c r="J417" i="4"/>
  <c r="I417" i="4"/>
  <c r="K416" i="4"/>
  <c r="J416" i="4"/>
  <c r="I416" i="4"/>
  <c r="K415" i="4"/>
  <c r="J415" i="4"/>
  <c r="I415" i="4"/>
  <c r="K414" i="4"/>
  <c r="J414" i="4"/>
  <c r="I414" i="4"/>
  <c r="K413" i="4"/>
  <c r="J413" i="4"/>
  <c r="I413" i="4"/>
  <c r="K412" i="4"/>
  <c r="J412" i="4"/>
  <c r="I412" i="4"/>
  <c r="K411" i="4"/>
  <c r="J411" i="4"/>
  <c r="I411" i="4"/>
  <c r="K410" i="4"/>
  <c r="J410" i="4"/>
  <c r="I410" i="4"/>
  <c r="K409" i="4"/>
  <c r="J409" i="4"/>
  <c r="I409" i="4"/>
  <c r="K408" i="4"/>
  <c r="J408" i="4"/>
  <c r="I408" i="4"/>
  <c r="K407" i="4"/>
  <c r="J407" i="4"/>
  <c r="I407" i="4"/>
  <c r="K406" i="4"/>
  <c r="J406" i="4"/>
  <c r="I406" i="4"/>
  <c r="K405" i="4"/>
  <c r="J405" i="4"/>
  <c r="I405" i="4"/>
  <c r="K404" i="4"/>
  <c r="J404" i="4"/>
  <c r="I404" i="4"/>
  <c r="K403" i="4"/>
  <c r="J403" i="4"/>
  <c r="I403" i="4"/>
  <c r="K402" i="4"/>
  <c r="J402" i="4"/>
  <c r="I402" i="4"/>
  <c r="K401" i="4"/>
  <c r="J401" i="4"/>
  <c r="I401" i="4"/>
  <c r="K400" i="4"/>
  <c r="J400" i="4"/>
  <c r="I400" i="4"/>
  <c r="K399" i="4"/>
  <c r="J399" i="4"/>
  <c r="I399" i="4"/>
  <c r="K398" i="4"/>
  <c r="J398" i="4"/>
  <c r="I398" i="4"/>
  <c r="K397" i="4"/>
  <c r="J397" i="4"/>
  <c r="I397" i="4"/>
  <c r="K396" i="4"/>
  <c r="J396" i="4"/>
  <c r="I396" i="4"/>
  <c r="K395" i="4"/>
  <c r="J395" i="4"/>
  <c r="I395" i="4"/>
  <c r="K394" i="4"/>
  <c r="J394" i="4"/>
  <c r="I394" i="4"/>
  <c r="K393" i="4"/>
  <c r="J393" i="4"/>
  <c r="I393" i="4"/>
  <c r="K392" i="4"/>
  <c r="J392" i="4"/>
  <c r="I392" i="4"/>
  <c r="K391" i="4"/>
  <c r="J391" i="4"/>
  <c r="I391" i="4"/>
  <c r="K390" i="4"/>
  <c r="J390" i="4"/>
  <c r="I390" i="4"/>
  <c r="K389" i="4"/>
  <c r="J389" i="4"/>
  <c r="I389" i="4"/>
  <c r="K388" i="4"/>
  <c r="J388" i="4"/>
  <c r="I388" i="4"/>
  <c r="K387" i="4"/>
  <c r="J387" i="4"/>
  <c r="I387" i="4"/>
  <c r="K386" i="4"/>
  <c r="J386" i="4"/>
  <c r="I386" i="4"/>
  <c r="K385" i="4"/>
  <c r="J385" i="4"/>
  <c r="I385" i="4"/>
  <c r="K384" i="4"/>
  <c r="J384" i="4"/>
  <c r="I384" i="4"/>
  <c r="K383" i="4"/>
  <c r="J383" i="4"/>
  <c r="I383" i="4"/>
  <c r="K382" i="4"/>
  <c r="J382" i="4"/>
  <c r="I382" i="4"/>
  <c r="K381" i="4"/>
  <c r="J381" i="4"/>
  <c r="I381" i="4"/>
  <c r="K380" i="4"/>
  <c r="J380" i="4"/>
  <c r="I380" i="4"/>
  <c r="K379" i="4"/>
  <c r="J379" i="4"/>
  <c r="I379" i="4"/>
  <c r="K378" i="4"/>
  <c r="J378" i="4"/>
  <c r="I378" i="4"/>
  <c r="K377" i="4"/>
  <c r="J377" i="4"/>
  <c r="I377" i="4"/>
  <c r="K376" i="4"/>
  <c r="J376" i="4"/>
  <c r="I376" i="4"/>
  <c r="K375" i="4"/>
  <c r="J375" i="4"/>
  <c r="I375" i="4"/>
  <c r="K374" i="4"/>
  <c r="J374" i="4"/>
  <c r="I374" i="4"/>
  <c r="K373" i="4"/>
  <c r="J373" i="4"/>
  <c r="I373" i="4"/>
  <c r="K372" i="4"/>
  <c r="J372" i="4"/>
  <c r="I372" i="4"/>
  <c r="K371" i="4"/>
  <c r="J371" i="4"/>
  <c r="I371" i="4"/>
  <c r="K370" i="4"/>
  <c r="J370" i="4"/>
  <c r="I370" i="4"/>
  <c r="K369" i="4"/>
  <c r="J369" i="4"/>
  <c r="I369" i="4"/>
  <c r="K368" i="4"/>
  <c r="J368" i="4"/>
  <c r="I368" i="4"/>
  <c r="K367" i="4"/>
  <c r="J367" i="4"/>
  <c r="I367" i="4"/>
  <c r="K366" i="4"/>
  <c r="J366" i="4"/>
  <c r="I366" i="4"/>
  <c r="K365" i="4"/>
  <c r="J365" i="4"/>
  <c r="I365" i="4"/>
  <c r="K364" i="4"/>
  <c r="J364" i="4"/>
  <c r="I364" i="4"/>
  <c r="K363" i="4"/>
  <c r="J363" i="4"/>
  <c r="I363" i="4"/>
  <c r="K362" i="4"/>
  <c r="J362" i="4"/>
  <c r="I362" i="4"/>
  <c r="K361" i="4"/>
  <c r="J361" i="4"/>
  <c r="I361" i="4"/>
  <c r="K360" i="4"/>
  <c r="J360" i="4"/>
  <c r="I360" i="4"/>
  <c r="K359" i="4"/>
  <c r="J359" i="4"/>
  <c r="I359" i="4"/>
  <c r="K358" i="4"/>
  <c r="J358" i="4"/>
  <c r="I358" i="4"/>
  <c r="K357" i="4"/>
  <c r="J357" i="4"/>
  <c r="I357" i="4"/>
  <c r="K356" i="4"/>
  <c r="J356" i="4"/>
  <c r="I356" i="4"/>
  <c r="K355" i="4"/>
  <c r="J355" i="4"/>
  <c r="I355" i="4"/>
  <c r="K354" i="4"/>
  <c r="J354" i="4"/>
  <c r="I354" i="4"/>
  <c r="K353" i="4"/>
  <c r="J353" i="4"/>
  <c r="I353" i="4"/>
  <c r="K352" i="4"/>
  <c r="J352" i="4"/>
  <c r="I352" i="4"/>
  <c r="K351" i="4"/>
  <c r="J351" i="4"/>
  <c r="I351" i="4"/>
  <c r="K350" i="4"/>
  <c r="J350" i="4"/>
  <c r="I350" i="4"/>
  <c r="K349" i="4"/>
  <c r="J349" i="4"/>
  <c r="I349" i="4"/>
  <c r="K348" i="4"/>
  <c r="J348" i="4"/>
  <c r="I348" i="4"/>
  <c r="K347" i="4"/>
  <c r="J347" i="4"/>
  <c r="I347" i="4"/>
  <c r="K346" i="4"/>
  <c r="J346" i="4"/>
  <c r="I346" i="4"/>
  <c r="K345" i="4"/>
  <c r="J345" i="4"/>
  <c r="I345" i="4"/>
  <c r="K344" i="4"/>
  <c r="J344" i="4"/>
  <c r="I344" i="4"/>
  <c r="K343" i="4"/>
  <c r="J343" i="4"/>
  <c r="I343" i="4"/>
  <c r="K342" i="4"/>
  <c r="J342" i="4"/>
  <c r="I342" i="4"/>
  <c r="K341" i="4"/>
  <c r="J341" i="4"/>
  <c r="I341" i="4"/>
  <c r="K340" i="4"/>
  <c r="J340" i="4"/>
  <c r="I340" i="4"/>
  <c r="K339" i="4"/>
  <c r="J339" i="4"/>
  <c r="I339" i="4"/>
  <c r="K338" i="4"/>
  <c r="J338" i="4"/>
  <c r="I338" i="4"/>
  <c r="K337" i="4"/>
  <c r="J337" i="4"/>
  <c r="I337" i="4"/>
  <c r="K336" i="4"/>
  <c r="J336" i="4"/>
  <c r="I336" i="4"/>
  <c r="K335" i="4"/>
  <c r="J335" i="4"/>
  <c r="I335" i="4"/>
  <c r="K334" i="4"/>
  <c r="J334" i="4"/>
  <c r="I334" i="4"/>
  <c r="K333" i="4"/>
  <c r="J333" i="4"/>
  <c r="I333" i="4"/>
  <c r="K332" i="4"/>
  <c r="J332" i="4"/>
  <c r="I332" i="4"/>
  <c r="K331" i="4"/>
  <c r="J331" i="4"/>
  <c r="I331" i="4"/>
  <c r="K330" i="4"/>
  <c r="J330" i="4"/>
  <c r="I330" i="4"/>
  <c r="K329" i="4"/>
  <c r="J329" i="4"/>
  <c r="I329" i="4"/>
  <c r="K328" i="4"/>
  <c r="J328" i="4"/>
  <c r="I328" i="4"/>
  <c r="K327" i="4"/>
  <c r="J327" i="4"/>
  <c r="I327" i="4"/>
  <c r="K326" i="4"/>
  <c r="J326" i="4"/>
  <c r="I326" i="4"/>
  <c r="K325" i="4"/>
  <c r="J325" i="4"/>
  <c r="I325" i="4"/>
  <c r="K324" i="4"/>
  <c r="J324" i="4"/>
  <c r="I324" i="4"/>
  <c r="K323" i="4"/>
  <c r="J323" i="4"/>
  <c r="I323" i="4"/>
  <c r="K322" i="4"/>
  <c r="J322" i="4"/>
  <c r="I322" i="4"/>
  <c r="K321" i="4"/>
  <c r="J321" i="4"/>
  <c r="I321" i="4"/>
  <c r="K320" i="4"/>
  <c r="J320" i="4"/>
  <c r="I320" i="4"/>
  <c r="K319" i="4"/>
  <c r="J319" i="4"/>
  <c r="I319" i="4"/>
  <c r="K318" i="4"/>
  <c r="J318" i="4"/>
  <c r="I318" i="4"/>
  <c r="K317" i="4"/>
  <c r="J317" i="4"/>
  <c r="I317" i="4"/>
  <c r="K316" i="4"/>
  <c r="J316" i="4"/>
  <c r="I316" i="4"/>
  <c r="K315" i="4"/>
  <c r="J315" i="4"/>
  <c r="I315" i="4"/>
  <c r="K314" i="4"/>
  <c r="J314" i="4"/>
  <c r="I314" i="4"/>
  <c r="K313" i="4"/>
  <c r="J313" i="4"/>
  <c r="I313" i="4"/>
  <c r="K312" i="4"/>
  <c r="J312" i="4"/>
  <c r="I312" i="4"/>
  <c r="K311" i="4"/>
  <c r="J311" i="4"/>
  <c r="I311" i="4"/>
  <c r="K310" i="4"/>
  <c r="J310" i="4"/>
  <c r="I310" i="4"/>
  <c r="K309" i="4"/>
  <c r="J309" i="4"/>
  <c r="I309" i="4"/>
  <c r="K308" i="4"/>
  <c r="J308" i="4"/>
  <c r="I308" i="4"/>
  <c r="K307" i="4"/>
  <c r="J307" i="4"/>
  <c r="I307" i="4"/>
  <c r="K306" i="4"/>
  <c r="J306" i="4"/>
  <c r="I306" i="4"/>
  <c r="K305" i="4"/>
  <c r="J305" i="4"/>
  <c r="I305" i="4"/>
  <c r="K304" i="4"/>
  <c r="J304" i="4"/>
  <c r="I304" i="4"/>
  <c r="K303" i="4"/>
  <c r="J303" i="4"/>
  <c r="I303" i="4"/>
  <c r="K302" i="4"/>
  <c r="J302" i="4"/>
  <c r="I302" i="4"/>
  <c r="K301" i="4"/>
  <c r="J301" i="4"/>
  <c r="I301" i="4"/>
  <c r="K300" i="4"/>
  <c r="J300" i="4"/>
  <c r="I300" i="4"/>
  <c r="K299" i="4"/>
  <c r="J299" i="4"/>
  <c r="I299" i="4"/>
  <c r="K298" i="4"/>
  <c r="J298" i="4"/>
  <c r="I298" i="4"/>
  <c r="K297" i="4"/>
  <c r="J297" i="4"/>
  <c r="I297" i="4"/>
  <c r="K296" i="4"/>
  <c r="J296" i="4"/>
  <c r="I296" i="4"/>
  <c r="K295" i="4"/>
  <c r="J295" i="4"/>
  <c r="I295" i="4"/>
  <c r="K294" i="4"/>
  <c r="J294" i="4"/>
  <c r="I294" i="4"/>
  <c r="K293" i="4"/>
  <c r="J293" i="4"/>
  <c r="I293" i="4"/>
  <c r="K292" i="4"/>
  <c r="J292" i="4"/>
  <c r="I292" i="4"/>
  <c r="K291" i="4"/>
  <c r="J291" i="4"/>
  <c r="I291" i="4"/>
  <c r="K290" i="4"/>
  <c r="J290" i="4"/>
  <c r="I290" i="4"/>
  <c r="K289" i="4"/>
  <c r="J289" i="4"/>
  <c r="I289" i="4"/>
  <c r="K288" i="4"/>
  <c r="J288" i="4"/>
  <c r="I288" i="4"/>
  <c r="K287" i="4"/>
  <c r="J287" i="4"/>
  <c r="I287" i="4"/>
  <c r="K286" i="4"/>
  <c r="J286" i="4"/>
  <c r="I286" i="4"/>
  <c r="K285" i="4"/>
  <c r="J285" i="4"/>
  <c r="I285" i="4"/>
  <c r="K284" i="4"/>
  <c r="J284" i="4"/>
  <c r="I284" i="4"/>
  <c r="K283" i="4"/>
  <c r="J283" i="4"/>
  <c r="I283" i="4"/>
  <c r="K282" i="4"/>
  <c r="J282" i="4"/>
  <c r="I282" i="4"/>
  <c r="K281" i="4"/>
  <c r="J281" i="4"/>
  <c r="I281" i="4"/>
  <c r="K280" i="4"/>
  <c r="J280" i="4"/>
  <c r="I280" i="4"/>
  <c r="K279" i="4"/>
  <c r="J279" i="4"/>
  <c r="I279" i="4"/>
  <c r="K278" i="4"/>
  <c r="J278" i="4"/>
  <c r="I278" i="4"/>
  <c r="K277" i="4"/>
  <c r="J277" i="4"/>
  <c r="I277" i="4"/>
  <c r="K276" i="4"/>
  <c r="J276" i="4"/>
  <c r="I276" i="4"/>
  <c r="K275" i="4"/>
  <c r="J275" i="4"/>
  <c r="I275" i="4"/>
  <c r="K274" i="4"/>
  <c r="J274" i="4"/>
  <c r="I274" i="4"/>
  <c r="K273" i="4"/>
  <c r="J273" i="4"/>
  <c r="I273" i="4"/>
  <c r="K272" i="4"/>
  <c r="J272" i="4"/>
  <c r="I272" i="4"/>
  <c r="K271" i="4"/>
  <c r="J271" i="4"/>
  <c r="I271" i="4"/>
  <c r="K270" i="4"/>
  <c r="J270" i="4"/>
  <c r="I270" i="4"/>
  <c r="K269" i="4"/>
  <c r="J269" i="4"/>
  <c r="I269" i="4"/>
  <c r="K268" i="4"/>
  <c r="J268" i="4"/>
  <c r="I268" i="4"/>
  <c r="K267" i="4"/>
  <c r="J267" i="4"/>
  <c r="I267" i="4"/>
  <c r="K266" i="4"/>
  <c r="J266" i="4"/>
  <c r="I266" i="4"/>
  <c r="K265" i="4"/>
  <c r="J265" i="4"/>
  <c r="I265" i="4"/>
  <c r="K264" i="4"/>
  <c r="J264" i="4"/>
  <c r="I264" i="4"/>
  <c r="K263" i="4"/>
  <c r="J263" i="4"/>
  <c r="I263" i="4"/>
  <c r="K262" i="4"/>
  <c r="J262" i="4"/>
  <c r="I262" i="4"/>
  <c r="K261" i="4"/>
  <c r="J261" i="4"/>
  <c r="I261" i="4"/>
  <c r="K260" i="4"/>
  <c r="J260" i="4"/>
  <c r="I260" i="4"/>
  <c r="K259" i="4"/>
  <c r="J259" i="4"/>
  <c r="I259" i="4"/>
  <c r="K258" i="4"/>
  <c r="J258" i="4"/>
  <c r="I258" i="4"/>
  <c r="K257" i="4"/>
  <c r="J257" i="4"/>
  <c r="I257" i="4"/>
  <c r="K256" i="4"/>
  <c r="J256" i="4"/>
  <c r="I256" i="4"/>
  <c r="K255" i="4"/>
  <c r="J255" i="4"/>
  <c r="I255" i="4"/>
  <c r="K254" i="4"/>
  <c r="J254" i="4"/>
  <c r="I254" i="4"/>
  <c r="K253" i="4"/>
  <c r="J253" i="4"/>
  <c r="I253" i="4"/>
  <c r="K252" i="4"/>
  <c r="J252" i="4"/>
  <c r="I252" i="4"/>
  <c r="K251" i="4"/>
  <c r="J251" i="4"/>
  <c r="I251" i="4"/>
  <c r="K250" i="4"/>
  <c r="J250" i="4"/>
  <c r="I250" i="4"/>
  <c r="K249" i="4"/>
  <c r="J249" i="4"/>
  <c r="I249" i="4"/>
  <c r="K248" i="4"/>
  <c r="J248" i="4"/>
  <c r="I248" i="4"/>
  <c r="K247" i="4"/>
  <c r="J247" i="4"/>
  <c r="I247" i="4"/>
  <c r="K246" i="4"/>
  <c r="J246" i="4"/>
  <c r="I246" i="4"/>
  <c r="K245" i="4"/>
  <c r="J245" i="4"/>
  <c r="I245" i="4"/>
  <c r="K244" i="4"/>
  <c r="J244" i="4"/>
  <c r="I244" i="4"/>
  <c r="K243" i="4"/>
  <c r="J243" i="4"/>
  <c r="I243" i="4"/>
  <c r="K242" i="4"/>
  <c r="J242" i="4"/>
  <c r="I242" i="4"/>
  <c r="K241" i="4"/>
  <c r="J241" i="4"/>
  <c r="I241" i="4"/>
  <c r="K240" i="4"/>
  <c r="J240" i="4"/>
  <c r="I240" i="4"/>
  <c r="K239" i="4"/>
  <c r="J239" i="4"/>
  <c r="I239" i="4"/>
  <c r="K238" i="4"/>
  <c r="J238" i="4"/>
  <c r="I238" i="4"/>
  <c r="K237" i="4"/>
  <c r="J237" i="4"/>
  <c r="I237" i="4"/>
  <c r="K236" i="4"/>
  <c r="J236" i="4"/>
  <c r="I236" i="4"/>
  <c r="K235" i="4"/>
  <c r="J235" i="4"/>
  <c r="I235" i="4"/>
  <c r="K234" i="4"/>
  <c r="J234" i="4"/>
  <c r="I234" i="4"/>
  <c r="K233" i="4"/>
  <c r="J233" i="4"/>
  <c r="I233" i="4"/>
  <c r="K232" i="4"/>
  <c r="J232" i="4"/>
  <c r="I232" i="4"/>
  <c r="K231" i="4"/>
  <c r="J231" i="4"/>
  <c r="I231" i="4"/>
  <c r="K230" i="4"/>
  <c r="J230" i="4"/>
  <c r="I230" i="4"/>
  <c r="K229" i="4"/>
  <c r="J229" i="4"/>
  <c r="I229" i="4"/>
  <c r="K228" i="4"/>
  <c r="J228" i="4"/>
  <c r="I228" i="4"/>
  <c r="K227" i="4"/>
  <c r="J227" i="4"/>
  <c r="I227" i="4"/>
  <c r="K226" i="4"/>
  <c r="J226" i="4"/>
  <c r="I226" i="4"/>
  <c r="K225" i="4"/>
  <c r="J225" i="4"/>
  <c r="I225" i="4"/>
  <c r="K224" i="4"/>
  <c r="J224" i="4"/>
  <c r="I224" i="4"/>
  <c r="K223" i="4"/>
  <c r="J223" i="4"/>
  <c r="I223" i="4"/>
  <c r="K222" i="4"/>
  <c r="J222" i="4"/>
  <c r="I222" i="4"/>
  <c r="K221" i="4"/>
  <c r="J221" i="4"/>
  <c r="I221" i="4"/>
  <c r="K220" i="4"/>
  <c r="J220" i="4"/>
  <c r="I220" i="4"/>
  <c r="K219" i="4"/>
  <c r="J219" i="4"/>
  <c r="I219" i="4"/>
  <c r="K218" i="4"/>
  <c r="J218" i="4"/>
  <c r="I218" i="4"/>
  <c r="K217" i="4"/>
  <c r="J217" i="4"/>
  <c r="I217" i="4"/>
  <c r="K216" i="4"/>
  <c r="J216" i="4"/>
  <c r="I216" i="4"/>
  <c r="K215" i="4"/>
  <c r="J215" i="4"/>
  <c r="I215" i="4"/>
  <c r="K214" i="4"/>
  <c r="J214" i="4"/>
  <c r="I214" i="4"/>
  <c r="K213" i="4"/>
  <c r="J213" i="4"/>
  <c r="I213" i="4"/>
  <c r="K212" i="4"/>
  <c r="J212" i="4"/>
  <c r="I212" i="4"/>
  <c r="K211" i="4"/>
  <c r="J211" i="4"/>
  <c r="I211" i="4"/>
  <c r="K210" i="4"/>
  <c r="J210" i="4"/>
  <c r="I210" i="4"/>
  <c r="K209" i="4"/>
  <c r="J209" i="4"/>
  <c r="I209" i="4"/>
  <c r="K208" i="4"/>
  <c r="J208" i="4"/>
  <c r="I208" i="4"/>
  <c r="K207" i="4"/>
  <c r="J207" i="4"/>
  <c r="I207" i="4"/>
  <c r="K206" i="4"/>
  <c r="J206" i="4"/>
  <c r="I206" i="4"/>
  <c r="K205" i="4"/>
  <c r="J205" i="4"/>
  <c r="I205" i="4"/>
  <c r="K204" i="4"/>
  <c r="J204" i="4"/>
  <c r="I204" i="4"/>
  <c r="K203" i="4"/>
  <c r="J203" i="4"/>
  <c r="I203" i="4"/>
  <c r="K202" i="4"/>
  <c r="J202" i="4"/>
  <c r="I202" i="4"/>
  <c r="K201" i="4"/>
  <c r="J201" i="4"/>
  <c r="I201" i="4"/>
  <c r="K200" i="4"/>
  <c r="J200" i="4"/>
  <c r="I200" i="4"/>
  <c r="K199" i="4"/>
  <c r="J199" i="4"/>
  <c r="I199" i="4"/>
  <c r="K198" i="4"/>
  <c r="J198" i="4"/>
  <c r="I198" i="4"/>
  <c r="K197" i="4"/>
  <c r="J197" i="4"/>
  <c r="I197" i="4"/>
  <c r="K196" i="4"/>
  <c r="J196" i="4"/>
  <c r="I196" i="4"/>
  <c r="K195" i="4"/>
  <c r="J195" i="4"/>
  <c r="I195" i="4"/>
  <c r="K194" i="4"/>
  <c r="J194" i="4"/>
  <c r="I194" i="4"/>
  <c r="K193" i="4"/>
  <c r="J193" i="4"/>
  <c r="I193" i="4"/>
  <c r="K192" i="4"/>
  <c r="J192" i="4"/>
  <c r="I192" i="4"/>
  <c r="K191" i="4"/>
  <c r="J191" i="4"/>
  <c r="I191" i="4"/>
  <c r="K190" i="4"/>
  <c r="J190" i="4"/>
  <c r="I190" i="4"/>
  <c r="K189" i="4"/>
  <c r="J189" i="4"/>
  <c r="I189" i="4"/>
  <c r="K188" i="4"/>
  <c r="J188" i="4"/>
  <c r="I188" i="4"/>
  <c r="K187" i="4"/>
  <c r="J187" i="4"/>
  <c r="I187" i="4"/>
  <c r="K186" i="4"/>
  <c r="J186" i="4"/>
  <c r="I186" i="4"/>
  <c r="K185" i="4"/>
  <c r="J185" i="4"/>
  <c r="I185" i="4"/>
  <c r="K184" i="4"/>
  <c r="J184" i="4"/>
  <c r="I184" i="4"/>
  <c r="K183" i="4"/>
  <c r="J183" i="4"/>
  <c r="I183" i="4"/>
  <c r="K182" i="4"/>
  <c r="J182" i="4"/>
  <c r="I182" i="4"/>
  <c r="K181" i="4"/>
  <c r="J181" i="4"/>
  <c r="I181" i="4"/>
  <c r="K180" i="4"/>
  <c r="J180" i="4"/>
  <c r="I180" i="4"/>
  <c r="K179" i="4"/>
  <c r="J179" i="4"/>
  <c r="I179" i="4"/>
  <c r="K178" i="4"/>
  <c r="J178" i="4"/>
  <c r="I178" i="4"/>
  <c r="K177" i="4"/>
  <c r="J177" i="4"/>
  <c r="I177" i="4"/>
  <c r="K176" i="4"/>
  <c r="J176" i="4"/>
  <c r="I176" i="4"/>
  <c r="K175" i="4"/>
  <c r="J175" i="4"/>
  <c r="I175" i="4"/>
  <c r="K174" i="4"/>
  <c r="J174" i="4"/>
  <c r="I174" i="4"/>
  <c r="K173" i="4"/>
  <c r="J173" i="4"/>
  <c r="I173" i="4"/>
  <c r="K172" i="4"/>
  <c r="J172" i="4"/>
  <c r="I172" i="4"/>
  <c r="K171" i="4"/>
  <c r="J171" i="4"/>
  <c r="I171" i="4"/>
  <c r="K170" i="4"/>
  <c r="J170" i="4"/>
  <c r="I170" i="4"/>
  <c r="K169" i="4"/>
  <c r="J169" i="4"/>
  <c r="I169" i="4"/>
  <c r="K168" i="4"/>
  <c r="J168" i="4"/>
  <c r="I168" i="4"/>
  <c r="K167" i="4"/>
  <c r="J167" i="4"/>
  <c r="I167" i="4"/>
  <c r="K166" i="4"/>
  <c r="J166" i="4"/>
  <c r="I166" i="4"/>
  <c r="K165" i="4"/>
  <c r="J165" i="4"/>
  <c r="I165" i="4"/>
  <c r="K164" i="4"/>
  <c r="J164" i="4"/>
  <c r="I164" i="4"/>
  <c r="K163" i="4"/>
  <c r="J163" i="4"/>
  <c r="I163" i="4"/>
  <c r="K162" i="4"/>
  <c r="J162" i="4"/>
  <c r="I162" i="4"/>
  <c r="K161" i="4"/>
  <c r="J161" i="4"/>
  <c r="I161" i="4"/>
  <c r="K160" i="4"/>
  <c r="J160" i="4"/>
  <c r="I160" i="4"/>
  <c r="K159" i="4"/>
  <c r="J159" i="4"/>
  <c r="I159" i="4"/>
  <c r="K158" i="4"/>
  <c r="J158" i="4"/>
  <c r="I158" i="4"/>
  <c r="K157" i="4"/>
  <c r="J157" i="4"/>
  <c r="I157" i="4"/>
  <c r="K156" i="4"/>
  <c r="J156" i="4"/>
  <c r="I156" i="4"/>
  <c r="K155" i="4"/>
  <c r="J155" i="4"/>
  <c r="I155" i="4"/>
  <c r="K154" i="4"/>
  <c r="J154" i="4"/>
  <c r="I154" i="4"/>
  <c r="K153" i="4"/>
  <c r="J153" i="4"/>
  <c r="I153" i="4"/>
  <c r="K152" i="4"/>
  <c r="J152" i="4"/>
  <c r="I152" i="4"/>
  <c r="K151" i="4"/>
  <c r="J151" i="4"/>
  <c r="I151" i="4"/>
  <c r="K150" i="4"/>
  <c r="J150" i="4"/>
  <c r="I150" i="4"/>
  <c r="K149" i="4"/>
  <c r="J149" i="4"/>
  <c r="I149" i="4"/>
  <c r="K148" i="4"/>
  <c r="J148" i="4"/>
  <c r="I148" i="4"/>
  <c r="K147" i="4"/>
  <c r="J147" i="4"/>
  <c r="I147" i="4"/>
  <c r="K146" i="4"/>
  <c r="J146" i="4"/>
  <c r="I146" i="4"/>
  <c r="K145" i="4"/>
  <c r="J145" i="4"/>
  <c r="I145" i="4"/>
  <c r="K144" i="4"/>
  <c r="J144" i="4"/>
  <c r="I144" i="4"/>
  <c r="K143" i="4"/>
  <c r="J143" i="4"/>
  <c r="I143" i="4"/>
  <c r="K142" i="4"/>
  <c r="J142" i="4"/>
  <c r="I142" i="4"/>
  <c r="K141" i="4"/>
  <c r="J141" i="4"/>
  <c r="I141" i="4"/>
  <c r="K140" i="4"/>
  <c r="J140" i="4"/>
  <c r="I140" i="4"/>
  <c r="K139" i="4"/>
  <c r="J139" i="4"/>
  <c r="I139" i="4"/>
  <c r="K138" i="4"/>
  <c r="J138" i="4"/>
  <c r="I138" i="4"/>
  <c r="K137" i="4"/>
  <c r="J137" i="4"/>
  <c r="I137" i="4"/>
  <c r="K136" i="4"/>
  <c r="J136" i="4"/>
  <c r="I136" i="4"/>
  <c r="K135" i="4"/>
  <c r="J135" i="4"/>
  <c r="I135" i="4"/>
  <c r="K134" i="4"/>
  <c r="J134" i="4"/>
  <c r="I134" i="4"/>
  <c r="K133" i="4"/>
  <c r="J133" i="4"/>
  <c r="I133" i="4"/>
  <c r="K132" i="4"/>
  <c r="J132" i="4"/>
  <c r="I132" i="4"/>
  <c r="K131" i="4"/>
  <c r="J131" i="4"/>
  <c r="I131" i="4"/>
  <c r="K130" i="4"/>
  <c r="J130" i="4"/>
  <c r="I130" i="4"/>
  <c r="K129" i="4"/>
  <c r="J129" i="4"/>
  <c r="I129" i="4"/>
  <c r="K128" i="4"/>
  <c r="J128" i="4"/>
  <c r="I128" i="4"/>
  <c r="K127" i="4"/>
  <c r="J127" i="4"/>
  <c r="I127" i="4"/>
  <c r="K126" i="4"/>
  <c r="J126" i="4"/>
  <c r="I126" i="4"/>
  <c r="K125" i="4"/>
  <c r="J125" i="4"/>
  <c r="I125" i="4"/>
  <c r="K124" i="4"/>
  <c r="J124" i="4"/>
  <c r="I124" i="4"/>
  <c r="K123" i="4"/>
  <c r="J123" i="4"/>
  <c r="I123" i="4"/>
  <c r="K122" i="4"/>
  <c r="J122" i="4"/>
  <c r="I122" i="4"/>
  <c r="K121" i="4"/>
  <c r="J121" i="4"/>
  <c r="I121" i="4"/>
  <c r="K120" i="4"/>
  <c r="J120" i="4"/>
  <c r="I120" i="4"/>
  <c r="K119" i="4"/>
  <c r="J119" i="4"/>
  <c r="I119" i="4"/>
  <c r="K118" i="4"/>
  <c r="J118" i="4"/>
  <c r="I118" i="4"/>
  <c r="K117" i="4"/>
  <c r="J117" i="4"/>
  <c r="I117" i="4"/>
  <c r="K116" i="4"/>
  <c r="J116" i="4"/>
  <c r="I116" i="4"/>
  <c r="K115" i="4"/>
  <c r="J115" i="4"/>
  <c r="I115" i="4"/>
  <c r="K114" i="4"/>
  <c r="J114" i="4"/>
  <c r="I114" i="4"/>
  <c r="K113" i="4"/>
  <c r="J113" i="4"/>
  <c r="I113" i="4"/>
  <c r="K112" i="4"/>
  <c r="J112" i="4"/>
  <c r="I112" i="4"/>
  <c r="K111" i="4"/>
  <c r="J111" i="4"/>
  <c r="I111" i="4"/>
  <c r="K110" i="4"/>
  <c r="J110" i="4"/>
  <c r="I110" i="4"/>
  <c r="K109" i="4"/>
  <c r="J109" i="4"/>
  <c r="I109" i="4"/>
  <c r="K108" i="4"/>
  <c r="J108" i="4"/>
  <c r="I108" i="4"/>
  <c r="K107" i="4"/>
  <c r="J107" i="4"/>
  <c r="I107" i="4"/>
  <c r="K106" i="4"/>
  <c r="J106" i="4"/>
  <c r="I106" i="4"/>
  <c r="K105" i="4"/>
  <c r="J105" i="4"/>
  <c r="I105" i="4"/>
  <c r="K104" i="4"/>
  <c r="J104" i="4"/>
  <c r="I104" i="4"/>
  <c r="K103" i="4"/>
  <c r="J103" i="4"/>
  <c r="I103" i="4"/>
  <c r="K102" i="4"/>
  <c r="J102" i="4"/>
  <c r="I102" i="4"/>
  <c r="K101" i="4"/>
  <c r="J101" i="4"/>
  <c r="I101" i="4"/>
  <c r="K100" i="4"/>
  <c r="J100" i="4"/>
  <c r="I100" i="4"/>
  <c r="K99" i="4"/>
  <c r="J99" i="4"/>
  <c r="I99" i="4"/>
  <c r="K98" i="4"/>
  <c r="J98" i="4"/>
  <c r="I98" i="4"/>
  <c r="K97" i="4"/>
  <c r="J97" i="4"/>
  <c r="I97" i="4"/>
  <c r="K96" i="4"/>
  <c r="J96" i="4"/>
  <c r="I96" i="4"/>
  <c r="K95" i="4"/>
  <c r="J95" i="4"/>
  <c r="I95" i="4"/>
  <c r="K94" i="4"/>
  <c r="J94" i="4"/>
  <c r="I94" i="4"/>
  <c r="K93" i="4"/>
  <c r="J93" i="4"/>
  <c r="I93" i="4"/>
  <c r="K92" i="4"/>
  <c r="J92" i="4"/>
  <c r="I92" i="4"/>
  <c r="K91" i="4"/>
  <c r="J91" i="4"/>
  <c r="I91" i="4"/>
  <c r="K90" i="4"/>
  <c r="J90" i="4"/>
  <c r="I90" i="4"/>
  <c r="K89" i="4"/>
  <c r="J89" i="4"/>
  <c r="I89" i="4"/>
  <c r="K88" i="4"/>
  <c r="J88" i="4"/>
  <c r="I88" i="4"/>
  <c r="K87" i="4"/>
  <c r="J87" i="4"/>
  <c r="I87" i="4"/>
  <c r="K86" i="4"/>
  <c r="J86" i="4"/>
  <c r="I86" i="4"/>
  <c r="K85" i="4"/>
  <c r="J85" i="4"/>
  <c r="I85" i="4"/>
  <c r="K84" i="4"/>
  <c r="J84" i="4"/>
  <c r="I84" i="4"/>
  <c r="K83" i="4"/>
  <c r="J83" i="4"/>
  <c r="I83" i="4"/>
  <c r="K82" i="4"/>
  <c r="J82" i="4"/>
  <c r="I82" i="4"/>
  <c r="K81" i="4"/>
  <c r="J81" i="4"/>
  <c r="I81" i="4"/>
  <c r="K80" i="4"/>
  <c r="J80" i="4"/>
  <c r="I80" i="4"/>
  <c r="K79" i="4"/>
  <c r="J79" i="4"/>
  <c r="I79" i="4"/>
  <c r="K78" i="4"/>
  <c r="J78" i="4"/>
  <c r="I78" i="4"/>
  <c r="K77" i="4"/>
  <c r="J77" i="4"/>
  <c r="I77" i="4"/>
  <c r="K76" i="4"/>
  <c r="J76" i="4"/>
  <c r="I76" i="4"/>
  <c r="K75" i="4"/>
  <c r="J75" i="4"/>
  <c r="I75" i="4"/>
  <c r="K74" i="4"/>
  <c r="J74" i="4"/>
  <c r="I74" i="4"/>
  <c r="K73" i="4"/>
  <c r="J73" i="4"/>
  <c r="I73" i="4"/>
  <c r="K72" i="4"/>
  <c r="J72" i="4"/>
  <c r="I72" i="4"/>
  <c r="K71" i="4"/>
  <c r="J71" i="4"/>
  <c r="I71" i="4"/>
  <c r="K70" i="4"/>
  <c r="J70" i="4"/>
  <c r="I70" i="4"/>
  <c r="K69" i="4"/>
  <c r="J69" i="4"/>
  <c r="I69" i="4"/>
  <c r="K68" i="4"/>
  <c r="J68" i="4"/>
  <c r="I68" i="4"/>
  <c r="K67" i="4"/>
  <c r="J67" i="4"/>
  <c r="I67" i="4"/>
  <c r="K66" i="4"/>
  <c r="J66" i="4"/>
  <c r="I66" i="4"/>
  <c r="K65" i="4"/>
  <c r="J65" i="4"/>
  <c r="I65" i="4"/>
  <c r="K64" i="4"/>
  <c r="J64" i="4"/>
  <c r="I64" i="4"/>
  <c r="K63" i="4"/>
  <c r="J63" i="4"/>
  <c r="I63" i="4"/>
  <c r="K62" i="4"/>
  <c r="J62" i="4"/>
  <c r="I62" i="4"/>
  <c r="K61" i="4"/>
  <c r="J61" i="4"/>
  <c r="I61" i="4"/>
  <c r="K60" i="4"/>
  <c r="J60" i="4"/>
  <c r="I60" i="4"/>
  <c r="K59" i="4"/>
  <c r="J59" i="4"/>
  <c r="I59" i="4"/>
  <c r="K58" i="4"/>
  <c r="J58" i="4"/>
  <c r="I58" i="4"/>
  <c r="K57" i="4"/>
  <c r="J57" i="4"/>
  <c r="I57" i="4"/>
  <c r="K56" i="4"/>
  <c r="J56" i="4"/>
  <c r="I56" i="4"/>
  <c r="K55" i="4"/>
  <c r="J55" i="4"/>
  <c r="I55" i="4"/>
  <c r="K54" i="4"/>
  <c r="J54" i="4"/>
  <c r="I54" i="4"/>
  <c r="K53" i="4"/>
  <c r="J53" i="4"/>
  <c r="I53" i="4"/>
  <c r="K52" i="4"/>
  <c r="J52" i="4"/>
  <c r="I52" i="4"/>
  <c r="K51" i="4"/>
  <c r="J51" i="4"/>
  <c r="I51" i="4"/>
  <c r="K50" i="4"/>
  <c r="J50" i="4"/>
  <c r="I50" i="4"/>
  <c r="K49" i="4"/>
  <c r="J49" i="4"/>
  <c r="I49" i="4"/>
  <c r="K48" i="4"/>
  <c r="J48" i="4"/>
  <c r="I48" i="4"/>
  <c r="K47" i="4"/>
  <c r="J47" i="4"/>
  <c r="I47" i="4"/>
  <c r="K46" i="4"/>
  <c r="J46" i="4"/>
  <c r="I46" i="4"/>
  <c r="K45" i="4"/>
  <c r="J45" i="4"/>
  <c r="I45" i="4"/>
  <c r="K44" i="4"/>
  <c r="J44" i="4"/>
  <c r="I44" i="4"/>
  <c r="K43" i="4"/>
  <c r="J43" i="4"/>
  <c r="I43" i="4"/>
  <c r="K42" i="4"/>
  <c r="J42" i="4"/>
  <c r="I42" i="4"/>
  <c r="K41" i="4"/>
  <c r="J41" i="4"/>
  <c r="I41" i="4"/>
  <c r="K40" i="4"/>
  <c r="J40" i="4"/>
  <c r="I40" i="4"/>
  <c r="K39" i="4"/>
  <c r="J39" i="4"/>
  <c r="I39" i="4"/>
  <c r="K38" i="4"/>
  <c r="J38" i="4"/>
  <c r="I38" i="4"/>
  <c r="K37" i="4"/>
  <c r="J37" i="4"/>
  <c r="I37" i="4"/>
  <c r="K36" i="4"/>
  <c r="J36" i="4"/>
  <c r="I36" i="4"/>
  <c r="K35" i="4"/>
  <c r="J35" i="4"/>
  <c r="I35" i="4"/>
  <c r="K34" i="4"/>
  <c r="J34" i="4"/>
  <c r="I34" i="4"/>
  <c r="K33" i="4"/>
  <c r="J33" i="4"/>
  <c r="I33" i="4"/>
  <c r="K32" i="4"/>
  <c r="J32" i="4"/>
  <c r="I32" i="4"/>
  <c r="K31" i="4"/>
  <c r="J31" i="4"/>
  <c r="I31" i="4"/>
  <c r="K30" i="4"/>
  <c r="J30" i="4"/>
  <c r="I30" i="4"/>
  <c r="K29" i="4"/>
  <c r="J29" i="4"/>
  <c r="I29" i="4"/>
  <c r="K28" i="4"/>
  <c r="J28" i="4"/>
  <c r="I28" i="4"/>
  <c r="K27" i="4"/>
  <c r="J27" i="4"/>
  <c r="I27" i="4"/>
  <c r="K26" i="4"/>
  <c r="J26" i="4"/>
  <c r="I26" i="4"/>
  <c r="K25" i="4"/>
  <c r="J25" i="4"/>
  <c r="I25" i="4"/>
  <c r="K24" i="4"/>
  <c r="J24" i="4"/>
  <c r="I24" i="4"/>
  <c r="K23" i="4"/>
  <c r="J23" i="4"/>
  <c r="I23" i="4"/>
  <c r="K22" i="4"/>
  <c r="J22" i="4"/>
  <c r="I22" i="4"/>
  <c r="K21" i="4"/>
  <c r="J21" i="4"/>
  <c r="I21" i="4"/>
  <c r="K20" i="4"/>
  <c r="J20" i="4"/>
  <c r="I20" i="4"/>
  <c r="K19" i="4"/>
  <c r="J19" i="4"/>
  <c r="I19" i="4"/>
  <c r="K18" i="4"/>
  <c r="J18" i="4"/>
  <c r="I18" i="4"/>
  <c r="K17" i="4"/>
  <c r="J17" i="4"/>
  <c r="I17" i="4"/>
  <c r="K16" i="4"/>
  <c r="J16" i="4"/>
  <c r="I16" i="4"/>
  <c r="K15" i="4"/>
  <c r="J15" i="4"/>
  <c r="I15" i="4"/>
  <c r="K14" i="4"/>
  <c r="J14" i="4"/>
  <c r="I14" i="4"/>
  <c r="K13" i="4"/>
  <c r="J13" i="4"/>
  <c r="I13" i="4"/>
  <c r="K12" i="4"/>
  <c r="J12" i="4"/>
  <c r="I12" i="4"/>
  <c r="K11" i="4"/>
  <c r="J11" i="4"/>
  <c r="I11" i="4"/>
  <c r="K10" i="4"/>
  <c r="J10" i="4"/>
  <c r="I10" i="4"/>
  <c r="K9" i="4"/>
  <c r="J9" i="4"/>
  <c r="I9" i="4"/>
  <c r="K8" i="4"/>
  <c r="J8" i="4"/>
  <c r="I8" i="4"/>
  <c r="K7" i="4"/>
  <c r="J7" i="4"/>
  <c r="I7" i="4"/>
  <c r="K6" i="4"/>
  <c r="J6" i="4"/>
  <c r="I6" i="4"/>
  <c r="K5" i="4"/>
  <c r="J5" i="4"/>
  <c r="I5" i="4"/>
  <c r="K4" i="4"/>
  <c r="J4" i="4"/>
  <c r="I4" i="4"/>
  <c r="K3" i="4"/>
  <c r="J3" i="4"/>
  <c r="I3" i="4"/>
  <c r="L7" i="3" l="1"/>
  <c r="L15" i="3"/>
  <c r="L19" i="3"/>
  <c r="L26" i="3"/>
  <c r="L9" i="3"/>
  <c r="L14" i="3"/>
  <c r="L21" i="3"/>
  <c r="L33" i="3"/>
  <c r="L17" i="3"/>
  <c r="L30" i="3"/>
  <c r="L10" i="3"/>
  <c r="L12" i="3"/>
  <c r="M15" i="3"/>
  <c r="L23" i="3"/>
  <c r="L25" i="3"/>
  <c r="L11" i="3"/>
  <c r="L13" i="3"/>
  <c r="M14" i="3"/>
  <c r="L18" i="3"/>
  <c r="L22" i="3"/>
  <c r="L27" i="3"/>
  <c r="L29" i="3"/>
  <c r="L31" i="3"/>
  <c r="D14" i="3"/>
  <c r="L8" i="3"/>
  <c r="L16" i="3"/>
  <c r="L20" i="3"/>
  <c r="L24" i="3"/>
  <c r="L28" i="3"/>
  <c r="L32" i="3"/>
  <c r="D15" i="3"/>
</calcChain>
</file>

<file path=xl/sharedStrings.xml><?xml version="1.0" encoding="utf-8"?>
<sst xmlns="http://schemas.openxmlformats.org/spreadsheetml/2006/main" count="3072" uniqueCount="436">
  <si>
    <t>Nome completo</t>
  </si>
  <si>
    <t>Data da consulta</t>
  </si>
  <si>
    <t>Horário da consulta</t>
  </si>
  <si>
    <t>Especialidade</t>
  </si>
  <si>
    <t>Motivo</t>
  </si>
  <si>
    <t>Comparecimento</t>
  </si>
  <si>
    <t>DDD</t>
  </si>
  <si>
    <t>Filipe Soares Benedito</t>
  </si>
  <si>
    <t>clínico geral</t>
  </si>
  <si>
    <t>consulta</t>
  </si>
  <si>
    <t>sim</t>
  </si>
  <si>
    <t>Renata Verza Amaral Melo Breve</t>
  </si>
  <si>
    <t>ortopedista</t>
  </si>
  <si>
    <t>entrega de exames</t>
  </si>
  <si>
    <t>Johel</t>
  </si>
  <si>
    <t>dentista</t>
  </si>
  <si>
    <t>pedido de receita</t>
  </si>
  <si>
    <t>DENNISON HUGO DE SOUZA MONTEIRO</t>
  </si>
  <si>
    <t>nutricionista</t>
  </si>
  <si>
    <t>Valéria Conceição Pinheiro Alves</t>
  </si>
  <si>
    <t>endocrinologista</t>
  </si>
  <si>
    <t>Jéssika Julie Camargo</t>
  </si>
  <si>
    <t>otorrinolaringologista</t>
  </si>
  <si>
    <t>Simone dos Santos Vieira</t>
  </si>
  <si>
    <t>Felipe Amarante</t>
  </si>
  <si>
    <t>não</t>
  </si>
  <si>
    <t>Priscilla Chierici Sencades Coelhoso</t>
  </si>
  <si>
    <t>SIDNE BALDAN</t>
  </si>
  <si>
    <t>CARLOS EDUARDO DE MELLO SALLES</t>
  </si>
  <si>
    <t>Anderson Ismair Oliveira Santos</t>
  </si>
  <si>
    <t>Fernanda S Oliveira</t>
  </si>
  <si>
    <t>JOSE LUIZ COELHO</t>
  </si>
  <si>
    <t>WALTER LUIZ BATISTA ALVES</t>
  </si>
  <si>
    <t>Marilia Q Lopes</t>
  </si>
  <si>
    <t>Edson Rodrigues de Araujo Junior</t>
  </si>
  <si>
    <t>RAFAEL GUIDI GARGANTINI</t>
  </si>
  <si>
    <t>Thais Fragoso Gaia</t>
  </si>
  <si>
    <t>FELIPE DE CARVALHO FRANCO</t>
  </si>
  <si>
    <t>JULIO FABRICIO SOARES FURTADO BELÉM</t>
  </si>
  <si>
    <t>Lojas Renner S A</t>
  </si>
  <si>
    <t>Sueli Bernardeli</t>
  </si>
  <si>
    <t>Maira Henrique Rodrigues</t>
  </si>
  <si>
    <t>Ana Carolina Canezim Rodrigues</t>
  </si>
  <si>
    <t>Bianca Braga</t>
  </si>
  <si>
    <t>Dayana reboucas almeida de araujo</t>
  </si>
  <si>
    <t>Deborah Fernandes Rezzadori</t>
  </si>
  <si>
    <t>Marilice Moschini Borges</t>
  </si>
  <si>
    <t>Talita de Oliveira</t>
  </si>
  <si>
    <t>DÁDILA SILVA DE OLIVEIRA</t>
  </si>
  <si>
    <t>Gabriela Torres Rocha Melo</t>
  </si>
  <si>
    <t>Joyce Picoretti Monteiro</t>
  </si>
  <si>
    <t>DAVIDSON FARAH JR</t>
  </si>
  <si>
    <t>NATHALIA BRITO BARROSO</t>
  </si>
  <si>
    <t>Wanessa Pereira da Silva</t>
  </si>
  <si>
    <t>Patrícia Kelly de Almeida Pereira da Silva</t>
  </si>
  <si>
    <t>Magno de Carvalho Montes</t>
  </si>
  <si>
    <t>Gabriel Lourenço Soares</t>
  </si>
  <si>
    <t>LILIAN ROBERTA DE JESUS</t>
  </si>
  <si>
    <t>Edvaldo Nascimento de Paula</t>
  </si>
  <si>
    <t>JULIO CARLOS DOS SANTOS SILVA</t>
  </si>
  <si>
    <t>WILLIAM DA SILVA SANTOS</t>
  </si>
  <si>
    <t>Bruno Araujo</t>
  </si>
  <si>
    <t>Mayara Miranda</t>
  </si>
  <si>
    <t>Josenildo José Pessoa</t>
  </si>
  <si>
    <t>ALEXANDRE DE CASTRO VALLADARES FRAGA</t>
  </si>
  <si>
    <t>Heribaldo Galindo de Souza Junior</t>
  </si>
  <si>
    <t>ODICLEY MELO EUFRAZINO DA CRUZ</t>
  </si>
  <si>
    <t>Catarina Zanata</t>
  </si>
  <si>
    <t>Marcelo Piovesana</t>
  </si>
  <si>
    <t>Hélio Büllau</t>
  </si>
  <si>
    <t>Camila Gastão</t>
  </si>
  <si>
    <t>Tiago de Pinho Lopes</t>
  </si>
  <si>
    <t>Rodrigo Melo Xavier</t>
  </si>
  <si>
    <t>Leandro Garcia da Silva</t>
  </si>
  <si>
    <t>Gilmor Silva</t>
  </si>
  <si>
    <t>João Victor Gonçalves Rodrigues</t>
  </si>
  <si>
    <t>Rafael Emerson da Silva</t>
  </si>
  <si>
    <t>IVANILDO AGRA LINS</t>
  </si>
  <si>
    <t>Christoffer Tenorio Emidio de Souza</t>
  </si>
  <si>
    <t>Thiago Terra</t>
  </si>
  <si>
    <t>Sinagro Produtos Agropecuarios SA</t>
  </si>
  <si>
    <t>Daniel Maliki</t>
  </si>
  <si>
    <t>Fabio Sasaki</t>
  </si>
  <si>
    <t>Claudionor Camargo Pinho</t>
  </si>
  <si>
    <t>Marcus Cesare Ferrentini Sampaio</t>
  </si>
  <si>
    <t>VIVIAN REZENDE DA SILVA</t>
  </si>
  <si>
    <t>cristiano gualberto</t>
  </si>
  <si>
    <t>Mirian Tarifa Buniak</t>
  </si>
  <si>
    <t>Maira Souza Peixe</t>
  </si>
  <si>
    <t>Renan Azevedo Gonçalves</t>
  </si>
  <si>
    <t>Tatiane Yumi Sakaue</t>
  </si>
  <si>
    <t>Gustavo da Silva Trindade</t>
  </si>
  <si>
    <t>Fernanda da Costa</t>
  </si>
  <si>
    <t>Cristina Holmberg</t>
  </si>
  <si>
    <t/>
  </si>
  <si>
    <t>Evelyn Batista da Silva</t>
  </si>
  <si>
    <t>Reginaldo Candido do Amaral</t>
  </si>
  <si>
    <t>Daniel Martins Junior</t>
  </si>
  <si>
    <t>Kleiner masculino Soares</t>
  </si>
  <si>
    <t>José Hernandes Freitas da silva</t>
  </si>
  <si>
    <t>Sheila Morais</t>
  </si>
  <si>
    <t>Micaella Sedrez Dos Santos</t>
  </si>
  <si>
    <t>Silvana de medeiros martins da silva</t>
  </si>
  <si>
    <t>Aloisio Soares</t>
  </si>
  <si>
    <t>Wellington Luís</t>
  </si>
  <si>
    <t>Daniel Goulart Dias</t>
  </si>
  <si>
    <t>João Bosco de Barros</t>
  </si>
  <si>
    <t>Catarina Luiza de Araújo</t>
  </si>
  <si>
    <t>THAIS FERNANDA AVILA MARQUES GALVÃO</t>
  </si>
  <si>
    <t>JORGE AURELIO CUNHA VAN LARE</t>
  </si>
  <si>
    <t>Carlos Alberto Scabelli</t>
  </si>
  <si>
    <t>Bruno Moura Perillo</t>
  </si>
  <si>
    <t>EMANUEL DIAS DE VASCONCELOS</t>
  </si>
  <si>
    <t>Fernanda Dutra da Rosa Eccard</t>
  </si>
  <si>
    <t>Luiz Augusto Julião de Camargo</t>
  </si>
  <si>
    <t>Thaís Moura Cunha de Souza</t>
  </si>
  <si>
    <t>Tiago Couto Simões Vilas Boas</t>
  </si>
  <si>
    <t>Anésio Felix Junior</t>
  </si>
  <si>
    <t>igor abreu de lima santana</t>
  </si>
  <si>
    <t>Josanias Boshammer de Oliveira</t>
  </si>
  <si>
    <t>PBSF - Protecting Brains &amp; Saving Futures</t>
  </si>
  <si>
    <t>Roberto Gonçalves dos Santos</t>
  </si>
  <si>
    <t>Hudson Oliveira de Araujo</t>
  </si>
  <si>
    <t>Carina Mayumi Hosaka de Vasconcelos</t>
  </si>
  <si>
    <t>Adriana Colinsque Freire</t>
  </si>
  <si>
    <t>rose danielle oliveira de barros</t>
  </si>
  <si>
    <t>TAMYRYS VIEIRA COSTA</t>
  </si>
  <si>
    <t>Alexandre Rossetti Cardoso</t>
  </si>
  <si>
    <t>Jussiara Moraes Camargo</t>
  </si>
  <si>
    <t>MARCUS VINICIUS TOBIAS MENDES DE OLIVEIRA</t>
  </si>
  <si>
    <t>Fabiana Seabra Nunes</t>
  </si>
  <si>
    <t>Rodrigo Pastl Pontes</t>
  </si>
  <si>
    <t>Pedro Fonseca</t>
  </si>
  <si>
    <t>Michel Martins</t>
  </si>
  <si>
    <t>MIRIAM DE OLIVEIRA ACUNHA</t>
  </si>
  <si>
    <t>vanessa arteaga</t>
  </si>
  <si>
    <t>Jordão Ferreira do Nascimento Filho</t>
  </si>
  <si>
    <t>RENÊ OSVALDO HAENDCHEN</t>
  </si>
  <si>
    <t>sana bichler</t>
  </si>
  <si>
    <t>PRISCILA REIS GUIMARAES BARTELEGA</t>
  </si>
  <si>
    <t>Amanda Letícia Toledo Marin</t>
  </si>
  <si>
    <t>HENRIQUE M ALMEIDA</t>
  </si>
  <si>
    <t>ANTONIO CARLOS PINHEIRO MARQUES</t>
  </si>
  <si>
    <t>Eric Mesia Tuesta</t>
  </si>
  <si>
    <t>FABIO DANTAS CASTRO</t>
  </si>
  <si>
    <t>WV TRANSPORTES DE CARGAS EM GERAL LTDA</t>
  </si>
  <si>
    <t>Cristiane Lima</t>
  </si>
  <si>
    <t>Tiago Fonseca Pontes Cortez</t>
  </si>
  <si>
    <t>Rafael Galasso Galvão</t>
  </si>
  <si>
    <t>Ricardo Sodré</t>
  </si>
  <si>
    <t>Alessandra da Silva Craveiro</t>
  </si>
  <si>
    <t>jader.asd@hotmail.com</t>
  </si>
  <si>
    <t>Ana Flavia Ferreira Rodrigues</t>
  </si>
  <si>
    <t>Katia Aparecida Martins araujo</t>
  </si>
  <si>
    <t>Pedro Martins Rodrigues</t>
  </si>
  <si>
    <t>Lílian Mendes da Cruz Pereira</t>
  </si>
  <si>
    <t>Joycilene Cristina Rigonato</t>
  </si>
  <si>
    <t>Natanael Ferreira Pinto</t>
  </si>
  <si>
    <t>Gustavo Barbosa da Rocha</t>
  </si>
  <si>
    <t>MARIANA COSTA MERCADANTE CANCADO</t>
  </si>
  <si>
    <t>Fernando Perez Cappello</t>
  </si>
  <si>
    <t>MARCELO LUIZ MEIRA</t>
  </si>
  <si>
    <t>Mauricio Resende Cunha</t>
  </si>
  <si>
    <t>Evaldo Pimentel Cardoso de Sá</t>
  </si>
  <si>
    <t>JAUMIR MARQUES FERREIRA</t>
  </si>
  <si>
    <t>Carlos Junior de Freitas</t>
  </si>
  <si>
    <t>LUIS FERNANDO FERREIRA MOTA</t>
  </si>
  <si>
    <t>Valéria Garcia dos Santos Furtado</t>
  </si>
  <si>
    <t>Sérgio Alves da Silva Santos</t>
  </si>
  <si>
    <t>Marcos Toledo</t>
  </si>
  <si>
    <t>Sônia Fonseca Moraes</t>
  </si>
  <si>
    <t>Éberth Mastroiani Martins</t>
  </si>
  <si>
    <t>Vagnuenes Jose de Oliveira</t>
  </si>
  <si>
    <t>Carlos Roberto de Campos</t>
  </si>
  <si>
    <t>ANTONIO JESUS SALINAS RIVERA</t>
  </si>
  <si>
    <t>Márcio Lazaro Pereira</t>
  </si>
  <si>
    <t>Roberto Cavalcante de Vasconcellos Júnior</t>
  </si>
  <si>
    <t>CCLA do Médio Piracicaba e do Circuito do Ouro LTDA</t>
  </si>
  <si>
    <t>Carlos Cristiano de Souza</t>
  </si>
  <si>
    <t>Wilson Nazario Vicente</t>
  </si>
  <si>
    <t>PRISCILA FERREIRA PIRES DE OLIVEIRA</t>
  </si>
  <si>
    <t>Josiane Wosniak</t>
  </si>
  <si>
    <t>Adalberto Alves dos Santos Júnior</t>
  </si>
  <si>
    <t>RENATO PAULO TOMBINI FILHO</t>
  </si>
  <si>
    <t>Leonardo M ROCHA</t>
  </si>
  <si>
    <t>Daniele Monteiro</t>
  </si>
  <si>
    <t>Adriano Jose Waltrick de Athayde</t>
  </si>
  <si>
    <t>Luciana Perez da Rocha</t>
  </si>
  <si>
    <t>Leonardo Viana Gonçalves</t>
  </si>
  <si>
    <t>Cintia Marinho de Oliveira</t>
  </si>
  <si>
    <t>raphael leonardo de lima silva</t>
  </si>
  <si>
    <t>Alex Tavares Mendonça</t>
  </si>
  <si>
    <t>Alexandre m barros</t>
  </si>
  <si>
    <t>Mário Vasconcelos</t>
  </si>
  <si>
    <t>fabio Cirqueira</t>
  </si>
  <si>
    <t>Fabio Alex Taques Figueiredo</t>
  </si>
  <si>
    <t>Leonardo Giorgi Campos Carneiro</t>
  </si>
  <si>
    <t>Guilherme Rocha Coelho Pires</t>
  </si>
  <si>
    <t>GIOVANI CIRINO ROCHA RODRIGUES</t>
  </si>
  <si>
    <t>Alex de Macedo silva</t>
  </si>
  <si>
    <t>Amauri Luengo Figueira</t>
  </si>
  <si>
    <t>MAURO GOMES MARQUES</t>
  </si>
  <si>
    <t>Aline Aparecida de Souza Hernandes</t>
  </si>
  <si>
    <t>Eunice Figueiredo</t>
  </si>
  <si>
    <t>Érika Brosco Lima</t>
  </si>
  <si>
    <t>José Tarcisio de Oliveira Reis</t>
  </si>
  <si>
    <t>Graziéle Leal Scienza</t>
  </si>
  <si>
    <t>Wagner Ferrele da Silva</t>
  </si>
  <si>
    <t>Renato Suriano da Silva Junior</t>
  </si>
  <si>
    <t>Greice Lopes Feitosa</t>
  </si>
  <si>
    <t>Monica Fernandes Martins de Almeida</t>
  </si>
  <si>
    <t>Luis Alberto Marsaioli</t>
  </si>
  <si>
    <t>Gilberto Santos</t>
  </si>
  <si>
    <t>ALEX SANDRO VIEIRA UCHOA</t>
  </si>
  <si>
    <t>Flávia Gabriela Rosa da Paixão</t>
  </si>
  <si>
    <t>Carla Garcia Simoes Sanches</t>
  </si>
  <si>
    <t>Tiago Feitosa</t>
  </si>
  <si>
    <t>Solares Automação</t>
  </si>
  <si>
    <t>Patricia Nozaki Nishimuta</t>
  </si>
  <si>
    <t>Felipe Franco de Almeida</t>
  </si>
  <si>
    <t>FABIANA TOYODA</t>
  </si>
  <si>
    <t>Stela anizia Rodrigues Alves</t>
  </si>
  <si>
    <t>Recursus Engenharia, Gerenciamento e Assessoria de Serviç</t>
  </si>
  <si>
    <t>ASSOCIACAO MUNICIPALISTA DE PERNAMBUCO</t>
  </si>
  <si>
    <t>luciano rogerio vieira</t>
  </si>
  <si>
    <t>ALVARO OLEGÁRIO CORRAL GARCIA</t>
  </si>
  <si>
    <t>RICARDO PARO</t>
  </si>
  <si>
    <t>Thais Pereira de Pinho</t>
  </si>
  <si>
    <t>Carlos Augusto Barbosa</t>
  </si>
  <si>
    <t>Fabio Carvalho Medorio</t>
  </si>
  <si>
    <t>CHRISTIANO AUGUSTO SAMBATTI PIERALISI</t>
  </si>
  <si>
    <t>Antonio Moreira</t>
  </si>
  <si>
    <t>JOSE TAVARES BARBOSA DE PAULA</t>
  </si>
  <si>
    <t>RAPHAEL D'AVILA DOARES</t>
  </si>
  <si>
    <t>Tânia Regina Azevedo Paes</t>
  </si>
  <si>
    <t>Jéssica Nunes da Silva</t>
  </si>
  <si>
    <t>AOL TOMOGRAFIA ODONTOLOGICA</t>
  </si>
  <si>
    <t>Camila Nicastro Garcia</t>
  </si>
  <si>
    <t>Wellington Idalino da Silva</t>
  </si>
  <si>
    <t>JOSEMARY CAMARA LEMOS</t>
  </si>
  <si>
    <t>Marco Antonio Segura</t>
  </si>
  <si>
    <t>Ricardo da Silva Nogueira</t>
  </si>
  <si>
    <t>Matheus Ricardi Rissi</t>
  </si>
  <si>
    <t>Alessandro Castro de Oliveira</t>
  </si>
  <si>
    <t>Marcelo Queiroz Coutinho</t>
  </si>
  <si>
    <t>Angela Higuchi</t>
  </si>
  <si>
    <t>Michael Alves dos Santos</t>
  </si>
  <si>
    <t>Bruno Abdalla de Souza</t>
  </si>
  <si>
    <t>Valéria Alonso Geraldi</t>
  </si>
  <si>
    <t>EDMILSON MARINHO DE OLIVEIRA</t>
  </si>
  <si>
    <t>Bruno Baccili</t>
  </si>
  <si>
    <t>Adriano Cesar de Almeida Bordin</t>
  </si>
  <si>
    <t>Maurício Ricardo Rocha de Carvalhaes</t>
  </si>
  <si>
    <t>Ivson Oliveira Sousa</t>
  </si>
  <si>
    <t>JAQUELINE ALFIM TEIXEIRA</t>
  </si>
  <si>
    <t>Goubert Bandeira</t>
  </si>
  <si>
    <t>Victor Rezzutti</t>
  </si>
  <si>
    <t>Julio C S Silva</t>
  </si>
  <si>
    <t>Michele de Oliveira Garcia</t>
  </si>
  <si>
    <t>Marcio Vinicius Feliciano Gomes</t>
  </si>
  <si>
    <t>TANIA DA SILVA MENDONÇA</t>
  </si>
  <si>
    <t>Délio Pinheiro</t>
  </si>
  <si>
    <t>Maria Goreti de Macena</t>
  </si>
  <si>
    <t>Valtencir Lucas Biazussi</t>
  </si>
  <si>
    <t>jose orlando belchior ribeiro filho</t>
  </si>
  <si>
    <t>Leonardo Leopoldo Baptista Miranda</t>
  </si>
  <si>
    <t>Luciano Reis Carneiro</t>
  </si>
  <si>
    <t>Ronney Cardozo de Oliveira</t>
  </si>
  <si>
    <t>Ana Carolina Argondizo de Rosis</t>
  </si>
  <si>
    <t>Marcelo Fabiano Kiska dos Santos</t>
  </si>
  <si>
    <t>Laura Cristina dos Santos Martins</t>
  </si>
  <si>
    <t>Marcos Luis do Val</t>
  </si>
  <si>
    <t>RUBEM PINTO DE MELO</t>
  </si>
  <si>
    <t>Flávio Hellrigl Souza</t>
  </si>
  <si>
    <t>Tatiana Pacini Urtiga</t>
  </si>
  <si>
    <t>Uriel Friedmann</t>
  </si>
  <si>
    <t>Paulo Roberto Pereira Leal</t>
  </si>
  <si>
    <t>José Alves de Oliveira</t>
  </si>
  <si>
    <t>Alessandro A Souza</t>
  </si>
  <si>
    <t>Thais Teixeira</t>
  </si>
  <si>
    <t>ADLER Rebuski</t>
  </si>
  <si>
    <t>Diogo Ribeiro de Brito</t>
  </si>
  <si>
    <t>Dimas Fabiano Bertholdi</t>
  </si>
  <si>
    <t>Eduardo Figueiredo</t>
  </si>
  <si>
    <t>Gabriel Matias de Amorim</t>
  </si>
  <si>
    <t>EROTILDES CARDOSO DE JESUS FILHO</t>
  </si>
  <si>
    <t>Paulo Roberto Ignacio</t>
  </si>
  <si>
    <t>Rui Alexandre Ferreira Gomes</t>
  </si>
  <si>
    <t>isabela andrade marcondes</t>
  </si>
  <si>
    <t>Ronaldo de Carvalho Conti</t>
  </si>
  <si>
    <t>Carlos Augusto da silva</t>
  </si>
  <si>
    <t>Marcelo Doria</t>
  </si>
  <si>
    <t>Andrea Chicote</t>
  </si>
  <si>
    <t>KARINE CHAMBO MARTIN DE SOUZA</t>
  </si>
  <si>
    <t>Patricia de Oliveira Neves</t>
  </si>
  <si>
    <t>JAILTON SANTOS</t>
  </si>
  <si>
    <t>Fernanda Nascimento Siano</t>
  </si>
  <si>
    <t>Diego da Silva Tavares Ribeiro</t>
  </si>
  <si>
    <t>Nelson Paiva</t>
  </si>
  <si>
    <t>TIAGO MULLER LEME DUARTE</t>
  </si>
  <si>
    <t>CARTINS FERULO LIMITADA</t>
  </si>
  <si>
    <t>Elaine Nojima</t>
  </si>
  <si>
    <t>Adriana de Souza Menezes</t>
  </si>
  <si>
    <t>Keila cardoso barreto</t>
  </si>
  <si>
    <t>Thiago Marcelo de Araujo</t>
  </si>
  <si>
    <t>Israel Fonseca</t>
  </si>
  <si>
    <t>FABIANA GRAMULHA SILVA</t>
  </si>
  <si>
    <t>Saulo Tarso Almeida da Silva</t>
  </si>
  <si>
    <t>Luiz Cláudio Alves Coelho</t>
  </si>
  <si>
    <t>Renato de Oliveira e Silva</t>
  </si>
  <si>
    <t>Rogerio Coelho da Silva</t>
  </si>
  <si>
    <t>Nelson Alexandre</t>
  </si>
  <si>
    <t>BRUNO DE TOLEDO PRADO</t>
  </si>
  <si>
    <t>MARCIO P DA SILVA</t>
  </si>
  <si>
    <t>Veridiana Pinheiro Heirich</t>
  </si>
  <si>
    <t>HAROLDO NUNES DA SILVA</t>
  </si>
  <si>
    <t>Paulo Sérgio da Silva</t>
  </si>
  <si>
    <t>Anderson Pires de Paiva</t>
  </si>
  <si>
    <t>Matheus Rossi</t>
  </si>
  <si>
    <t>Danilo Beloto</t>
  </si>
  <si>
    <t>Carolina Rodrigues da Silva</t>
  </si>
  <si>
    <t>Sebastião Edmir Lima Passos</t>
  </si>
  <si>
    <t>VITOR KENJ FARAH</t>
  </si>
  <si>
    <t>MARCIA DOS SANTOS DANTAS</t>
  </si>
  <si>
    <t>Juliano dos Santos Canuto de Souza</t>
  </si>
  <si>
    <t>Sérgio Rene Chagas Jr</t>
  </si>
  <si>
    <t>Sonnini Ruiz Yura</t>
  </si>
  <si>
    <t>CLAUDIO MELLO</t>
  </si>
  <si>
    <t>Paulo Ferreira</t>
  </si>
  <si>
    <t>Aline Carvalho Nicolait Rohrbacher</t>
  </si>
  <si>
    <t>Priscila Picholari Mingues</t>
  </si>
  <si>
    <t>DIEGO HENRIQUE FORMIGA</t>
  </si>
  <si>
    <t>Rafael Corrêa Simões</t>
  </si>
  <si>
    <t>VERA LUCIA DE SOUZA ALVES</t>
  </si>
  <si>
    <t>Iago Freitas Salgado de Castro</t>
  </si>
  <si>
    <t>Ademir Teixeira</t>
  </si>
  <si>
    <t>Gabriel Santos Gonsalves</t>
  </si>
  <si>
    <t>WEMERSON CARNEIRO DA SILVA</t>
  </si>
  <si>
    <t>CARLOS EDUARDO SANTOS COSTA</t>
  </si>
  <si>
    <t>JAILSON AUGUSTO DE OLIVEIRA</t>
  </si>
  <si>
    <t>Tatiane Cristina Zainell</t>
  </si>
  <si>
    <t>Marcelo André</t>
  </si>
  <si>
    <t>ELIANE GONCALVES MANTOVAM</t>
  </si>
  <si>
    <t>EVERTON APARECIDO BUENO</t>
  </si>
  <si>
    <t>Emerson Coimbra Simoes</t>
  </si>
  <si>
    <t>SANDRO BASTOS OLIVEIRA</t>
  </si>
  <si>
    <t>Lorena Gonçalves Ribeiro</t>
  </si>
  <si>
    <t>Giselle de Almeida Santos</t>
  </si>
  <si>
    <t>Leilane</t>
  </si>
  <si>
    <t>Natalia Candido de Oliveira</t>
  </si>
  <si>
    <t>ERIC ALVES PESSOA</t>
  </si>
  <si>
    <t>Virgínia costa</t>
  </si>
  <si>
    <t>Marco Antonio Cardoso Anacleto</t>
  </si>
  <si>
    <t>Wendel Duarte de Jesus</t>
  </si>
  <si>
    <t>Thiago Valentim Marques</t>
  </si>
  <si>
    <t>Mariana Guimarães Dias</t>
  </si>
  <si>
    <t>Cleyton Souza</t>
  </si>
  <si>
    <t>Pedro Henrique Ventura Frazillio</t>
  </si>
  <si>
    <t>Mônica Meireles sousa</t>
  </si>
  <si>
    <t>ELISSON DE SOUZA DE MESQUITA</t>
  </si>
  <si>
    <t>Wilson Moura</t>
  </si>
  <si>
    <t>Manoel Jorge Pereira Rangel</t>
  </si>
  <si>
    <t>Letícia Ceolin</t>
  </si>
  <si>
    <t>Ricardo Pereira dos Santos</t>
  </si>
  <si>
    <t>Leonardo Barros</t>
  </si>
  <si>
    <t>Aline Olimpia</t>
  </si>
  <si>
    <t>Luiz Álvaro de Mello Moraes</t>
  </si>
  <si>
    <t>SERGIO LUIZ MARTINES DA SILVA</t>
  </si>
  <si>
    <t>Paula Maciel Marcondes Pereira</t>
  </si>
  <si>
    <t>Thiago Bozo Garcia</t>
  </si>
  <si>
    <t>Aléxia Lage de Faria</t>
  </si>
  <si>
    <t>Joanna Guimarães lago Pinheiro</t>
  </si>
  <si>
    <t>AMANDA LORENNA FEIO GANDRA</t>
  </si>
  <si>
    <t>Paulo Henrique Souza da Silva</t>
  </si>
  <si>
    <t>Renata Dias Silveira Basso</t>
  </si>
  <si>
    <t>LETICIA DOS SANTOS</t>
  </si>
  <si>
    <t>DANILO CAMPANA</t>
  </si>
  <si>
    <t>Valquiria de Oliveira</t>
  </si>
  <si>
    <t>Plinio Alves Leite</t>
  </si>
  <si>
    <t>Simone de Oliveira Goulart</t>
  </si>
  <si>
    <t>Leandro Santana Curso</t>
  </si>
  <si>
    <t>Isabela</t>
  </si>
  <si>
    <t>Fernando Peres</t>
  </si>
  <si>
    <t>LUCA OLIVEIRA MELHADO</t>
  </si>
  <si>
    <t>Saulo von Randow Júnior</t>
  </si>
  <si>
    <t>Cintya Tongu Andreolli</t>
  </si>
  <si>
    <t>Sérgio Ludmann</t>
  </si>
  <si>
    <t>Jefferson Christofoletti</t>
  </si>
  <si>
    <t>LUCIANE DE MATOS LIBERATO LIMA</t>
  </si>
  <si>
    <t>Cleiton</t>
  </si>
  <si>
    <t>Gisele Bezerra</t>
  </si>
  <si>
    <t>Rótulos de Linha</t>
  </si>
  <si>
    <t>Total Geral</t>
  </si>
  <si>
    <t>Contagem de Comparecimento</t>
  </si>
  <si>
    <t>mês</t>
  </si>
  <si>
    <t>ano</t>
  </si>
  <si>
    <t>Comparecimento X não comparecimento</t>
  </si>
  <si>
    <t>Dicas</t>
  </si>
  <si>
    <t>nº de pacientes:</t>
  </si>
  <si>
    <t>percentual:</t>
  </si>
  <si>
    <t>Análise por Estado</t>
  </si>
  <si>
    <t>Estado</t>
  </si>
  <si>
    <t>SP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</si>
  <si>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</si>
  <si>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</si>
  <si>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</si>
  <si>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</si>
  <si>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</si>
  <si>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</si>
  <si>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</si>
  <si>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</si>
  <si>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</si>
  <si>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</si>
  <si>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</si>
  <si>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</si>
  <si>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</si>
  <si>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</si>
  <si>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</si>
  <si>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</si>
  <si>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</si>
  <si>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</si>
  <si>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RN</t>
  </si>
  <si>
    <t>RO</t>
  </si>
  <si>
    <t>RR</t>
  </si>
  <si>
    <t>RS</t>
  </si>
  <si>
    <t>SC</t>
  </si>
  <si>
    <t>SE</t>
  </si>
  <si>
    <t>TO</t>
  </si>
  <si>
    <t>RJ</t>
  </si>
  <si>
    <t>Percentual</t>
  </si>
  <si>
    <t>Contagem de Motivo</t>
  </si>
  <si>
    <t>Contagem de Especialidade</t>
  </si>
  <si>
    <t>Período</t>
  </si>
  <si>
    <t>Escolhido:</t>
  </si>
  <si>
    <t>*para não aparecer no gráfico a informação do que tem "0", formatar como #</t>
  </si>
  <si>
    <t xml:space="preserve">*toda vez que usar uma caixa de combinação, usar a função INDICE.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</si>
</sst>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h]:mm:ss;@"/>
    <numFmt numFmtId="165" formatCode="#"/>
    <numFmt numFmtId="166" formatCode="0.0%;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14" fontId="0" fillId="0" borderId="0" xfId="0" applyNumberFormat="1"/>
    <xf numFmtId="20" fontId="0" fillId="0" borderId="0" xfId="0" applyNumberFormat="1"/>
    <xf numFmtId="16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4" fillId="3" borderId="0" xfId="0" applyFont="1" applyFill="1"/>
    <xf numFmtId="0" fontId="2" fillId="0" borderId="0" xfId="0" pivotButton="1" applyFont="1"/>
    <xf numFmtId="0" fontId="0" fillId="4" borderId="0" xfId="0" applyFill="1"/>
    <xf numFmtId="165" fontId="0" fillId="4" borderId="0" xfId="0" applyNumberFormat="1" applyFill="1"/>
    <xf numFmtId="10" fontId="0" fillId="0" borderId="0" xfId="1" applyNumberFormat="1" applyFont="1"/>
    <xf numFmtId="166" fontId="0" fillId="0" borderId="0" xfId="1" applyNumberFormat="1" applyFont="1"/>
    <xf numFmtId="165" fontId="2" fillId="0" borderId="0" xfId="0" applyNumberFormat="1" applyFont="1"/>
    <xf numFmtId="0" fontId="0" fillId="5" borderId="0" xfId="0" applyFill="1"/>
    <xf numFmtId="0" fontId="0" fillId="0" borderId="0" xfId="0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20">
    <dxf>
      <font>
        <color auto="1"/>
      </font>
    </dxf>
    <dxf>
      <font>
        <color auto="1"/>
      </font>
    </dxf>
    <dxf>
      <numFmt numFmtId="165" formatCode="#"/>
    </dxf>
    <dxf>
      <numFmt numFmtId="165" formatCode="#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numFmt numFmtId="165" formatCode="#"/>
    </dxf>
    <dxf>
      <numFmt numFmtId="165" formatCode="#"/>
    </dxf>
    <dxf>
      <font>
        <color auto="1"/>
      </font>
    </dxf>
    <dxf>
      <font>
        <color auto="1"/>
      </font>
    </dxf>
    <dxf>
      <numFmt numFmtId="0" formatCode="General"/>
    </dxf>
    <dxf>
      <numFmt numFmtId="0" formatCode="General"/>
    </dxf>
    <dxf>
      <numFmt numFmtId="0" formatCode="General"/>
    </dxf>
    <dxf>
      <numFmt numFmtId="165" formatCode="#"/>
    </dxf>
    <dxf>
      <numFmt numFmtId="164" formatCode="[h]:mm:ss;@"/>
    </dxf>
    <dxf>
      <numFmt numFmtId="19" formatCode="dd/mm/yyyy"/>
    </dxf>
  </dxfs>
  <tableStyles count="0" defaultTableStyle="TableStyleMedium2" defaultPivotStyle="PivotStyleMedium9"/>
  <colors>
    <mruColors>
      <color rgb="FFFF505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styles" Target="styles.xml"/><Relationship Id="rId5" Type="http://schemas.openxmlformats.org/officeDocument/2006/relationships/pivotCacheDefinition" Target="pivotCache/pivotCacheDefinition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7/relationships/slicerCache" Target="slicerCaches/slicerCache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7.png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7.png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7.png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7.png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7.png"/><Relationship Id="rId1" Type="http://schemas.openxmlformats.org/officeDocument/2006/relationships/image" Target="../media/image7.png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7.png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7.png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png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1.png"/><Relationship Id="rId1" Type="http://schemas.openxmlformats.org/officeDocument/2006/relationships/image" Target="../media/image20.png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png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3.png"/><Relationship Id="rId1" Type="http://schemas.openxmlformats.org/officeDocument/2006/relationships/image" Target="../media/image20.png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png"/><Relationship Id="rId1" Type="http://schemas.openxmlformats.org/officeDocument/2006/relationships/image" Target="../media/image20.pn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5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9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771434820647407E-2"/>
          <c:y val="0"/>
          <c:w val="0.67361111111111116"/>
          <c:h val="1"/>
        </c:manualLayout>
      </c:layout>
      <c:doughnutChart>
        <c:varyColors val="1"/>
        <c:ser>
          <c:idx val="0"/>
          <c:order val="0"/>
          <c:spPr>
            <a:ln>
              <a:noFill/>
            </a:ln>
          </c:spPr>
          <c:dPt>
            <c:idx val="1"/>
            <c:bubble3D val="0"/>
            <c:spPr>
              <a:solidFill>
                <a:srgbClr val="FF5050"/>
              </a:solidFill>
              <a:ln>
                <a:noFill/>
              </a:ln>
            </c:spPr>
          </c:dPt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bg1">
                  <a:alpha val="70000"/>
                </a:schemeClr>
              </a:solidFill>
            </c:spPr>
            <c:txPr>
              <a:bodyPr/>
              <a:lstStyle/>
              <a:p>
                <a:pPr>
                  <a:defRPr sz="1400" b="1"/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'Pivot Table'!$C$10:$C$11</c:f>
              <c:strCache>
                <c:ptCount val="2"/>
                <c:pt idx="0">
                  <c:v>sim</c:v>
                </c:pt>
                <c:pt idx="1">
                  <c:v>não</c:v>
                </c:pt>
              </c:strCache>
            </c:strRef>
          </c:cat>
          <c:val>
            <c:numRef>
              <c:f>'Pivot Table'!$D$10:$D$11</c:f>
              <c:numCache>
                <c:formatCode>#</c:formatCode>
                <c:ptCount val="2"/>
                <c:pt idx="0">
                  <c:v>7</c:v>
                </c:pt>
                <c:pt idx="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>
            <a:defRPr sz="2000"/>
          </a:pPr>
          <a:endParaRPr lang="pt-BR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Table'!$J$15</c:f>
              <c:strCache>
                <c:ptCount val="1"/>
                <c:pt idx="0">
                  <c:v>GO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</c:dPt>
          <c:val>
            <c:numRef>
              <c:f>'Pivot Table'!$M$15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37120"/>
        <c:axId val="72038656"/>
      </c:barChart>
      <c:catAx>
        <c:axId val="72037120"/>
        <c:scaling>
          <c:orientation val="minMax"/>
        </c:scaling>
        <c:delete val="1"/>
        <c:axPos val="b"/>
        <c:majorTickMark val="out"/>
        <c:minorTickMark val="none"/>
        <c:tickLblPos val="nextTo"/>
        <c:crossAx val="72038656"/>
        <c:crosses val="autoZero"/>
        <c:auto val="1"/>
        <c:lblAlgn val="ctr"/>
        <c:lblOffset val="100"/>
        <c:noMultiLvlLbl val="0"/>
      </c:catAx>
      <c:valAx>
        <c:axId val="72038656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203712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Table'!$J$16</c:f>
              <c:strCache>
                <c:ptCount val="1"/>
                <c:pt idx="0">
                  <c:v>MA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val>
            <c:numRef>
              <c:f>'Pivot Table'!$M$16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63232"/>
        <c:axId val="72069120"/>
      </c:barChart>
      <c:catAx>
        <c:axId val="72063232"/>
        <c:scaling>
          <c:orientation val="minMax"/>
        </c:scaling>
        <c:delete val="1"/>
        <c:axPos val="b"/>
        <c:majorTickMark val="out"/>
        <c:minorTickMark val="none"/>
        <c:tickLblPos val="nextTo"/>
        <c:crossAx val="72069120"/>
        <c:crosses val="autoZero"/>
        <c:auto val="1"/>
        <c:lblAlgn val="ctr"/>
        <c:lblOffset val="100"/>
        <c:noMultiLvlLbl val="0"/>
      </c:catAx>
      <c:valAx>
        <c:axId val="72069120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206323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Table'!$J$18</c:f>
              <c:strCache>
                <c:ptCount val="1"/>
                <c:pt idx="0">
                  <c:v>MS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val>
            <c:numRef>
              <c:f>'Pivot Table'!$M$18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84864"/>
        <c:axId val="72365184"/>
      </c:barChart>
      <c:catAx>
        <c:axId val="72084864"/>
        <c:scaling>
          <c:orientation val="minMax"/>
        </c:scaling>
        <c:delete val="1"/>
        <c:axPos val="b"/>
        <c:majorTickMark val="out"/>
        <c:minorTickMark val="none"/>
        <c:tickLblPos val="nextTo"/>
        <c:crossAx val="72365184"/>
        <c:crosses val="autoZero"/>
        <c:auto val="1"/>
        <c:lblAlgn val="ctr"/>
        <c:lblOffset val="100"/>
        <c:noMultiLvlLbl val="0"/>
      </c:catAx>
      <c:valAx>
        <c:axId val="72365184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208486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Table'!$J$19</c:f>
              <c:strCache>
                <c:ptCount val="1"/>
                <c:pt idx="0">
                  <c:v>MT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val>
            <c:numRef>
              <c:f>'Pivot Table'!$M$19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393472"/>
        <c:axId val="72395008"/>
      </c:barChart>
      <c:catAx>
        <c:axId val="72393472"/>
        <c:scaling>
          <c:orientation val="minMax"/>
        </c:scaling>
        <c:delete val="1"/>
        <c:axPos val="b"/>
        <c:majorTickMark val="out"/>
        <c:minorTickMark val="none"/>
        <c:tickLblPos val="nextTo"/>
        <c:crossAx val="72395008"/>
        <c:crosses val="autoZero"/>
        <c:auto val="1"/>
        <c:lblAlgn val="ctr"/>
        <c:lblOffset val="100"/>
        <c:noMultiLvlLbl val="0"/>
      </c:catAx>
      <c:valAx>
        <c:axId val="72395008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239347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Table'!$J$20</c:f>
              <c:strCache>
                <c:ptCount val="1"/>
                <c:pt idx="0">
                  <c:v>PA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val>
            <c:numRef>
              <c:f>'Pivot Table'!$M$20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402816"/>
        <c:axId val="72404352"/>
      </c:barChart>
      <c:catAx>
        <c:axId val="72402816"/>
        <c:scaling>
          <c:orientation val="minMax"/>
        </c:scaling>
        <c:delete val="1"/>
        <c:axPos val="b"/>
        <c:majorTickMark val="out"/>
        <c:minorTickMark val="none"/>
        <c:tickLblPos val="nextTo"/>
        <c:crossAx val="72404352"/>
        <c:crosses val="autoZero"/>
        <c:auto val="1"/>
        <c:lblAlgn val="ctr"/>
        <c:lblOffset val="100"/>
        <c:noMultiLvlLbl val="0"/>
      </c:catAx>
      <c:valAx>
        <c:axId val="72404352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240281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Table'!$J$22</c:f>
              <c:strCache>
                <c:ptCount val="1"/>
                <c:pt idx="0">
                  <c:v>PE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val>
            <c:numRef>
              <c:f>'Pivot Table'!$M$22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563136"/>
        <c:axId val="73573120"/>
      </c:barChart>
      <c:catAx>
        <c:axId val="73563136"/>
        <c:scaling>
          <c:orientation val="minMax"/>
        </c:scaling>
        <c:delete val="1"/>
        <c:axPos val="b"/>
        <c:majorTickMark val="out"/>
        <c:minorTickMark val="none"/>
        <c:tickLblPos val="nextTo"/>
        <c:crossAx val="73573120"/>
        <c:crosses val="autoZero"/>
        <c:auto val="1"/>
        <c:lblAlgn val="ctr"/>
        <c:lblOffset val="100"/>
        <c:noMultiLvlLbl val="0"/>
      </c:catAx>
      <c:valAx>
        <c:axId val="73573120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356313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Table'!$J$24</c:f>
              <c:strCache>
                <c:ptCount val="1"/>
                <c:pt idx="0">
                  <c:v>PR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val>
            <c:numRef>
              <c:f>'Pivot Table'!$M$24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05504"/>
        <c:axId val="73607040"/>
      </c:barChart>
      <c:catAx>
        <c:axId val="7360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73607040"/>
        <c:crosses val="autoZero"/>
        <c:auto val="1"/>
        <c:lblAlgn val="ctr"/>
        <c:lblOffset val="100"/>
        <c:noMultiLvlLbl val="0"/>
      </c:catAx>
      <c:valAx>
        <c:axId val="73607040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360550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Table'!$J$25</c:f>
              <c:strCache>
                <c:ptCount val="1"/>
                <c:pt idx="0">
                  <c:v>RN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val>
            <c:numRef>
              <c:f>'Pivot Table'!$M$25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31232"/>
        <c:axId val="73632768"/>
      </c:barChart>
      <c:catAx>
        <c:axId val="73631232"/>
        <c:scaling>
          <c:orientation val="minMax"/>
        </c:scaling>
        <c:delete val="1"/>
        <c:axPos val="b"/>
        <c:majorTickMark val="out"/>
        <c:minorTickMark val="none"/>
        <c:tickLblPos val="nextTo"/>
        <c:crossAx val="73632768"/>
        <c:crosses val="autoZero"/>
        <c:auto val="1"/>
        <c:lblAlgn val="ctr"/>
        <c:lblOffset val="100"/>
        <c:noMultiLvlLbl val="0"/>
      </c:catAx>
      <c:valAx>
        <c:axId val="73632768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363123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Table'!$J$26</c:f>
              <c:strCache>
                <c:ptCount val="1"/>
                <c:pt idx="0">
                  <c:v>RO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</c:dPt>
          <c:val>
            <c:numRef>
              <c:f>'Pivot Table'!$M$26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61056"/>
        <c:axId val="76874112"/>
      </c:barChart>
      <c:catAx>
        <c:axId val="73661056"/>
        <c:scaling>
          <c:orientation val="minMax"/>
        </c:scaling>
        <c:delete val="1"/>
        <c:axPos val="b"/>
        <c:majorTickMark val="out"/>
        <c:minorTickMark val="none"/>
        <c:tickLblPos val="nextTo"/>
        <c:crossAx val="76874112"/>
        <c:crosses val="autoZero"/>
        <c:auto val="1"/>
        <c:lblAlgn val="ctr"/>
        <c:lblOffset val="100"/>
        <c:noMultiLvlLbl val="0"/>
      </c:catAx>
      <c:valAx>
        <c:axId val="76874112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366105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Table'!$J$28</c:f>
              <c:strCache>
                <c:ptCount val="1"/>
                <c:pt idx="0">
                  <c:v>RS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val>
            <c:numRef>
              <c:f>'Pivot Table'!$M$28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894208"/>
        <c:axId val="76895744"/>
      </c:barChart>
      <c:catAx>
        <c:axId val="76894208"/>
        <c:scaling>
          <c:orientation val="minMax"/>
        </c:scaling>
        <c:delete val="1"/>
        <c:axPos val="b"/>
        <c:majorTickMark val="out"/>
        <c:minorTickMark val="none"/>
        <c:tickLblPos val="nextTo"/>
        <c:crossAx val="76895744"/>
        <c:crosses val="autoZero"/>
        <c:auto val="1"/>
        <c:lblAlgn val="ctr"/>
        <c:lblOffset val="100"/>
        <c:noMultiLvlLbl val="0"/>
      </c:catAx>
      <c:valAx>
        <c:axId val="76895744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689420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'Pivot Table'!$C$14</c:f>
              <c:strCache>
                <c:ptCount val="1"/>
                <c:pt idx="0">
                  <c:v>sim</c:v>
                </c:pt>
              </c:strCache>
            </c:strRef>
          </c:tx>
          <c:invertIfNegative val="0"/>
          <c:dLbls>
            <c:spPr>
              <a:solidFill>
                <a:schemeClr val="bg1">
                  <a:alpha val="70000"/>
                </a:schemeClr>
              </a:solidFill>
            </c:spPr>
            <c:txPr>
              <a:bodyPr/>
              <a:lstStyle/>
              <a:p>
                <a:pPr>
                  <a:defRPr sz="14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'Pivot Table'!$D$14</c:f>
              <c:numCache>
                <c:formatCode>0.0%;;</c:formatCode>
                <c:ptCount val="1"/>
                <c:pt idx="0">
                  <c:v>0.77777777777777779</c:v>
                </c:pt>
              </c:numCache>
            </c:numRef>
          </c:val>
        </c:ser>
        <c:ser>
          <c:idx val="1"/>
          <c:order val="1"/>
          <c:tx>
            <c:strRef>
              <c:f>'Pivot Table'!$C$15</c:f>
              <c:strCache>
                <c:ptCount val="1"/>
                <c:pt idx="0">
                  <c:v>não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dLbls>
            <c:spPr>
              <a:solidFill>
                <a:schemeClr val="bg1">
                  <a:alpha val="70000"/>
                </a:schemeClr>
              </a:solidFill>
            </c:spPr>
            <c:txPr>
              <a:bodyPr/>
              <a:lstStyle/>
              <a:p>
                <a:pPr>
                  <a:defRPr sz="14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'Pivot Table'!$D$15</c:f>
              <c:numCache>
                <c:formatCode>0.0%;;</c:formatCode>
                <c:ptCount val="1"/>
                <c:pt idx="0">
                  <c:v>0.22222222222222221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172096"/>
        <c:axId val="51173632"/>
      </c:barChart>
      <c:catAx>
        <c:axId val="51172096"/>
        <c:scaling>
          <c:orientation val="minMax"/>
        </c:scaling>
        <c:delete val="1"/>
        <c:axPos val="b"/>
        <c:majorTickMark val="out"/>
        <c:minorTickMark val="none"/>
        <c:tickLblPos val="nextTo"/>
        <c:crossAx val="51173632"/>
        <c:crosses val="autoZero"/>
        <c:auto val="1"/>
        <c:lblAlgn val="ctr"/>
        <c:lblOffset val="100"/>
        <c:noMultiLvlLbl val="0"/>
      </c:catAx>
      <c:valAx>
        <c:axId val="51173632"/>
        <c:scaling>
          <c:orientation val="minMax"/>
          <c:max val="1"/>
          <c:min val="0"/>
        </c:scaling>
        <c:delete val="1"/>
        <c:axPos val="l"/>
        <c:numFmt formatCode="0.0%;;" sourceLinked="1"/>
        <c:majorTickMark val="out"/>
        <c:minorTickMark val="none"/>
        <c:tickLblPos val="nextTo"/>
        <c:crossAx val="51172096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Table'!$J$29</c:f>
              <c:strCache>
                <c:ptCount val="1"/>
                <c:pt idx="0">
                  <c:v>SC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</c:dPt>
          <c:val>
            <c:numRef>
              <c:f>'Pivot Table'!$M$29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919552"/>
        <c:axId val="76921088"/>
      </c:barChart>
      <c:catAx>
        <c:axId val="76919552"/>
        <c:scaling>
          <c:orientation val="minMax"/>
        </c:scaling>
        <c:delete val="1"/>
        <c:axPos val="b"/>
        <c:majorTickMark val="out"/>
        <c:minorTickMark val="none"/>
        <c:tickLblPos val="nextTo"/>
        <c:crossAx val="76921088"/>
        <c:crosses val="autoZero"/>
        <c:auto val="1"/>
        <c:lblAlgn val="ctr"/>
        <c:lblOffset val="100"/>
        <c:noMultiLvlLbl val="0"/>
      </c:catAx>
      <c:valAx>
        <c:axId val="76921088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691955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Table'!$J$30</c:f>
              <c:strCache>
                <c:ptCount val="1"/>
                <c:pt idx="0">
                  <c:v>SE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val>
            <c:numRef>
              <c:f>'Pivot Table'!$M$30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941568"/>
        <c:axId val="76955648"/>
      </c:barChart>
      <c:catAx>
        <c:axId val="76941568"/>
        <c:scaling>
          <c:orientation val="minMax"/>
        </c:scaling>
        <c:delete val="1"/>
        <c:axPos val="b"/>
        <c:majorTickMark val="out"/>
        <c:minorTickMark val="none"/>
        <c:tickLblPos val="nextTo"/>
        <c:crossAx val="76955648"/>
        <c:crosses val="autoZero"/>
        <c:auto val="1"/>
        <c:lblAlgn val="ctr"/>
        <c:lblOffset val="100"/>
        <c:noMultiLvlLbl val="0"/>
      </c:catAx>
      <c:valAx>
        <c:axId val="76955648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694156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Table'!$J$31</c:f>
              <c:strCache>
                <c:ptCount val="1"/>
                <c:pt idx="0">
                  <c:v>SP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val>
            <c:numRef>
              <c:f>'Pivot Table'!$M$31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963200"/>
        <c:axId val="76985472"/>
      </c:barChart>
      <c:catAx>
        <c:axId val="76963200"/>
        <c:scaling>
          <c:orientation val="minMax"/>
        </c:scaling>
        <c:delete val="1"/>
        <c:axPos val="b"/>
        <c:majorTickMark val="out"/>
        <c:minorTickMark val="none"/>
        <c:tickLblPos val="nextTo"/>
        <c:crossAx val="76985472"/>
        <c:crosses val="autoZero"/>
        <c:auto val="1"/>
        <c:lblAlgn val="ctr"/>
        <c:lblOffset val="100"/>
        <c:noMultiLvlLbl val="0"/>
      </c:catAx>
      <c:valAx>
        <c:axId val="76985472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696320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Table'!$J$33</c:f>
              <c:strCache>
                <c:ptCount val="1"/>
                <c:pt idx="0">
                  <c:v>RJ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</c:dPt>
          <c:val>
            <c:numRef>
              <c:f>'Pivot Table'!$M$33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013760"/>
        <c:axId val="77015296"/>
      </c:barChart>
      <c:catAx>
        <c:axId val="77013760"/>
        <c:scaling>
          <c:orientation val="minMax"/>
        </c:scaling>
        <c:delete val="1"/>
        <c:axPos val="b"/>
        <c:majorTickMark val="out"/>
        <c:minorTickMark val="none"/>
        <c:tickLblPos val="nextTo"/>
        <c:crossAx val="77015296"/>
        <c:crosses val="autoZero"/>
        <c:auto val="1"/>
        <c:lblAlgn val="ctr"/>
        <c:lblOffset val="100"/>
        <c:noMultiLvlLbl val="0"/>
      </c:catAx>
      <c:valAx>
        <c:axId val="77015296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701376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 AB HEALTH - Virginia.xlsx]Pivot Table!Tabela dinâmica1</c:name>
    <c:fmtId val="2"/>
  </c:pivotSource>
  <c:chart>
    <c:autoTitleDeleted val="1"/>
    <c:pivotFmts>
      <c:pivotFmt>
        <c:idx val="0"/>
        <c:dLbl>
          <c:idx val="0"/>
          <c:spPr>
            <a:solidFill>
              <a:schemeClr val="lt1">
                <a:alpha val="62000"/>
              </a:schemeClr>
            </a:solidFill>
          </c:spPr>
          <c:txPr>
            <a:bodyPr/>
            <a:lstStyle/>
            <a:p>
              <a:pPr>
                <a:defRPr sz="1600" b="1"/>
              </a:pPr>
              <a:endParaRPr lang="pt-BR"/>
            </a:p>
          </c:txPr>
          <c:showLegendKey val="1"/>
          <c:showVal val="1"/>
          <c:showCatName val="1"/>
          <c:showSerName val="1"/>
          <c:showPercent val="1"/>
          <c:showBubbleSize val="1"/>
        </c:dLbl>
      </c:pivotFmt>
      <c:pivotFmt>
        <c:idx val="1"/>
        <c:dLbl>
          <c:idx val="0"/>
          <c:spPr>
            <a:solidFill>
              <a:schemeClr val="lt1">
                <a:alpha val="62000"/>
              </a:schemeClr>
            </a:solidFill>
          </c:spPr>
          <c:txPr>
            <a:bodyPr/>
            <a:lstStyle/>
            <a:p>
              <a:pPr>
                <a:defRPr sz="1600" b="1"/>
              </a:pPr>
              <a:endParaRPr lang="pt-BR"/>
            </a:p>
          </c:txPr>
          <c:showLegendKey val="1"/>
          <c:showVal val="1"/>
          <c:showCatName val="1"/>
          <c:showSerName val="1"/>
          <c:showPercent val="1"/>
          <c:showBubbleSize val="1"/>
        </c:dLbl>
      </c:pivotFmt>
      <c:pivotFmt>
        <c:idx val="2"/>
        <c:marker>
          <c:symbol val="none"/>
        </c:marker>
        <c:dLbl>
          <c:idx val="0"/>
          <c:layout/>
          <c:spPr>
            <a:solidFill>
              <a:schemeClr val="lt1">
                <a:alpha val="62000"/>
              </a:schemeClr>
            </a:solidFill>
          </c:spPr>
          <c:txPr>
            <a:bodyPr/>
            <a:lstStyle/>
            <a:p>
              <a:pPr>
                <a:defRPr sz="1600" b="1"/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</c:pivotFmts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676377952755905"/>
          <c:y val="0"/>
          <c:w val="0.71747287839020135"/>
          <c:h val="0.96759259259259256"/>
        </c:manualLayout>
      </c:layout>
      <c:pie3DChart>
        <c:varyColors val="1"/>
        <c:ser>
          <c:idx val="0"/>
          <c:order val="0"/>
          <c:tx>
            <c:strRef>
              <c:f>'Pivot Table'!$Q$4</c:f>
              <c:strCache>
                <c:ptCount val="1"/>
                <c:pt idx="0">
                  <c:v>Total</c:v>
                </c:pt>
              </c:strCache>
            </c:strRef>
          </c:tx>
          <c:dLbls>
            <c:spPr>
              <a:solidFill>
                <a:schemeClr val="lt1">
                  <a:alpha val="62000"/>
                </a:schemeClr>
              </a:solidFill>
            </c:spPr>
            <c:txPr>
              <a:bodyPr/>
              <a:lstStyle/>
              <a:p>
                <a:pPr>
                  <a:defRPr sz="16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'Pivot Table'!$P$5:$P$6</c:f>
              <c:strCache>
                <c:ptCount val="2"/>
                <c:pt idx="0">
                  <c:v>consulta</c:v>
                </c:pt>
                <c:pt idx="1">
                  <c:v>pedido de receita</c:v>
                </c:pt>
              </c:strCache>
            </c:strRef>
          </c:cat>
          <c:val>
            <c:numRef>
              <c:f>'Pivot Table'!$Q$5:$Q$6</c:f>
              <c:numCache>
                <c:formatCode>#</c:formatCode>
                <c:ptCount val="2"/>
                <c:pt idx="0">
                  <c:v>5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</c:extLst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 AB HEALTH - Virginia.xlsx]Pivot Table!Tabela dinâmica3</c:name>
    <c:fmtId val="6"/>
  </c:pivotSource>
  <c:chart>
    <c:autoTitleDeleted val="1"/>
    <c:pivotFmts>
      <c:pivotFmt>
        <c:idx val="0"/>
        <c:spPr>
          <a:gradFill rotWithShape="1">
            <a:gsLst>
              <a:gs pos="0">
                <a:schemeClr val="accent5">
                  <a:tint val="50000"/>
                  <a:satMod val="300000"/>
                </a:schemeClr>
              </a:gs>
              <a:gs pos="35000">
                <a:schemeClr val="accent5">
                  <a:tint val="37000"/>
                  <a:satMod val="300000"/>
                </a:schemeClr>
              </a:gs>
              <a:gs pos="100000">
                <a:schemeClr val="accent5">
                  <a:tint val="15000"/>
                  <a:satMod val="350000"/>
                </a:schemeClr>
              </a:gs>
            </a:gsLst>
            <a:lin ang="16200000" scaled="1"/>
          </a:gradFill>
          <a:ln w="9525" cap="flat" cmpd="sng" algn="ctr">
            <a:solidFill>
              <a:schemeClr val="accent5">
                <a:shade val="95000"/>
                <a:satMod val="105000"/>
              </a:scheme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 sz="1200" b="1"/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"/>
        <c:spPr>
          <a:gradFill rotWithShape="1">
            <a:gsLst>
              <a:gs pos="0">
                <a:schemeClr val="accent5">
                  <a:tint val="50000"/>
                  <a:satMod val="300000"/>
                </a:schemeClr>
              </a:gs>
              <a:gs pos="35000">
                <a:schemeClr val="accent5">
                  <a:tint val="37000"/>
                  <a:satMod val="300000"/>
                </a:schemeClr>
              </a:gs>
              <a:gs pos="100000">
                <a:schemeClr val="accent5">
                  <a:tint val="15000"/>
                  <a:satMod val="350000"/>
                </a:schemeClr>
              </a:gs>
            </a:gsLst>
            <a:lin ang="16200000" scaled="1"/>
          </a:gradFill>
          <a:ln w="9525" cap="flat" cmpd="sng" algn="ctr">
            <a:solidFill>
              <a:schemeClr val="accent5">
                <a:shade val="95000"/>
                <a:satMod val="105000"/>
              </a:scheme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 sz="1200" b="1"/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spPr>
          <a:gradFill rotWithShape="1">
            <a:gsLst>
              <a:gs pos="0">
                <a:schemeClr val="accent5">
                  <a:tint val="50000"/>
                  <a:satMod val="300000"/>
                </a:schemeClr>
              </a:gs>
              <a:gs pos="35000">
                <a:schemeClr val="accent5">
                  <a:tint val="37000"/>
                  <a:satMod val="300000"/>
                </a:schemeClr>
              </a:gs>
              <a:gs pos="100000">
                <a:schemeClr val="accent5">
                  <a:tint val="15000"/>
                  <a:satMod val="350000"/>
                </a:schemeClr>
              </a:gs>
            </a:gsLst>
            <a:lin ang="16200000" scaled="1"/>
          </a:gradFill>
          <a:ln w="9525" cap="flat" cmpd="sng" algn="ctr">
            <a:solidFill>
              <a:schemeClr val="accent5">
                <a:shade val="95000"/>
                <a:satMod val="105000"/>
              </a:scheme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sz="1600" b="1"/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</c:pivotFmts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4238062030798101"/>
          <c:y val="0"/>
          <c:w val="0.53866673697781475"/>
          <c:h val="1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'Pivot Table'!$T$4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50000"/>
                    <a:satMod val="300000"/>
                  </a:schemeClr>
                </a:gs>
                <a:gs pos="35000">
                  <a:schemeClr val="accent5">
                    <a:tint val="37000"/>
                    <a:satMod val="300000"/>
                  </a:schemeClr>
                </a:gs>
                <a:gs pos="100000">
                  <a:schemeClr val="accent5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/>
            <c:txPr>
              <a:bodyPr/>
              <a:lstStyle/>
              <a:p>
                <a:pPr>
                  <a:defRPr sz="1600"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'Pivot Table'!$S$5:$S$7</c:f>
              <c:strCache>
                <c:ptCount val="3"/>
                <c:pt idx="0">
                  <c:v>clínico geral</c:v>
                </c:pt>
                <c:pt idx="1">
                  <c:v>nutricionista</c:v>
                </c:pt>
                <c:pt idx="2">
                  <c:v>otorrinolaringologista</c:v>
                </c:pt>
              </c:strCache>
            </c:strRef>
          </c:cat>
          <c:val>
            <c:numRef>
              <c:f>'Pivot Table'!$T$5:$T$7</c:f>
              <c:numCache>
                <c:formatCode>#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3837312"/>
        <c:axId val="83838848"/>
        <c:axId val="0"/>
      </c:bar3DChart>
      <c:catAx>
        <c:axId val="83837312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pt-BR"/>
          </a:p>
        </c:txPr>
        <c:crossAx val="83838848"/>
        <c:crosses val="autoZero"/>
        <c:auto val="1"/>
        <c:lblAlgn val="ctr"/>
        <c:lblOffset val="100"/>
        <c:noMultiLvlLbl val="0"/>
      </c:catAx>
      <c:valAx>
        <c:axId val="83838848"/>
        <c:scaling>
          <c:orientation val="minMax"/>
        </c:scaling>
        <c:delete val="1"/>
        <c:axPos val="b"/>
        <c:numFmt formatCode="#" sourceLinked="1"/>
        <c:majorTickMark val="out"/>
        <c:minorTickMark val="none"/>
        <c:tickLblPos val="nextTo"/>
        <c:crossAx val="8383731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Table'!$J$17</c:f>
              <c:strCache>
                <c:ptCount val="1"/>
                <c:pt idx="0">
                  <c:v>MG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val>
            <c:numRef>
              <c:f>'Pivot Table'!$M$17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32160"/>
        <c:axId val="62733696"/>
      </c:barChart>
      <c:catAx>
        <c:axId val="62732160"/>
        <c:scaling>
          <c:orientation val="minMax"/>
        </c:scaling>
        <c:delete val="1"/>
        <c:axPos val="b"/>
        <c:majorTickMark val="out"/>
        <c:minorTickMark val="none"/>
        <c:tickLblPos val="nextTo"/>
        <c:crossAx val="62733696"/>
        <c:crosses val="autoZero"/>
        <c:auto val="1"/>
        <c:lblAlgn val="ctr"/>
        <c:lblOffset val="100"/>
        <c:noMultiLvlLbl val="0"/>
      </c:catAx>
      <c:valAx>
        <c:axId val="62733696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273216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542610501245448E-3"/>
          <c:y val="4.6144898293376597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Table'!$J$9</c:f>
              <c:strCache>
                <c:ptCount val="1"/>
                <c:pt idx="0">
                  <c:v>AM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val>
            <c:numRef>
              <c:f>'Pivot Table'!$M$9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57888"/>
        <c:axId val="62767872"/>
      </c:barChart>
      <c:catAx>
        <c:axId val="62757888"/>
        <c:scaling>
          <c:orientation val="minMax"/>
        </c:scaling>
        <c:delete val="1"/>
        <c:axPos val="b"/>
        <c:majorTickMark val="out"/>
        <c:minorTickMark val="none"/>
        <c:tickLblPos val="nextTo"/>
        <c:crossAx val="62767872"/>
        <c:crosses val="autoZero"/>
        <c:auto val="1"/>
        <c:lblAlgn val="ctr"/>
        <c:lblOffset val="100"/>
        <c:noMultiLvlLbl val="0"/>
      </c:catAx>
      <c:valAx>
        <c:axId val="62767872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275788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Table'!$J$10</c:f>
              <c:strCache>
                <c:ptCount val="1"/>
                <c:pt idx="0">
                  <c:v>AP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</c:dPt>
          <c:val>
            <c:numRef>
              <c:f>'Pivot Table'!$M$10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81312"/>
        <c:axId val="62782848"/>
      </c:barChart>
      <c:catAx>
        <c:axId val="62781312"/>
        <c:scaling>
          <c:orientation val="minMax"/>
        </c:scaling>
        <c:delete val="1"/>
        <c:axPos val="b"/>
        <c:majorTickMark val="out"/>
        <c:minorTickMark val="none"/>
        <c:tickLblPos val="nextTo"/>
        <c:crossAx val="62782848"/>
        <c:crosses val="autoZero"/>
        <c:auto val="1"/>
        <c:lblAlgn val="ctr"/>
        <c:lblOffset val="100"/>
        <c:noMultiLvlLbl val="0"/>
      </c:catAx>
      <c:valAx>
        <c:axId val="62782848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278131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Table'!$J$11</c:f>
              <c:strCache>
                <c:ptCount val="1"/>
                <c:pt idx="0">
                  <c:v>BA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</c:dPt>
          <c:val>
            <c:numRef>
              <c:f>'Pivot Table'!$M$11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696896"/>
        <c:axId val="69715072"/>
      </c:barChart>
      <c:catAx>
        <c:axId val="69696896"/>
        <c:scaling>
          <c:orientation val="minMax"/>
        </c:scaling>
        <c:delete val="1"/>
        <c:axPos val="b"/>
        <c:majorTickMark val="out"/>
        <c:minorTickMark val="none"/>
        <c:tickLblPos val="nextTo"/>
        <c:crossAx val="69715072"/>
        <c:crosses val="autoZero"/>
        <c:auto val="1"/>
        <c:lblAlgn val="ctr"/>
        <c:lblOffset val="100"/>
        <c:noMultiLvlLbl val="0"/>
      </c:catAx>
      <c:valAx>
        <c:axId val="69715072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969689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Table'!$J$12</c:f>
              <c:strCache>
                <c:ptCount val="1"/>
                <c:pt idx="0">
                  <c:v>CE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</c:dPt>
          <c:val>
            <c:numRef>
              <c:f>'Pivot Table'!$M$12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738880"/>
        <c:axId val="69740416"/>
      </c:barChart>
      <c:catAx>
        <c:axId val="69738880"/>
        <c:scaling>
          <c:orientation val="minMax"/>
        </c:scaling>
        <c:delete val="1"/>
        <c:axPos val="b"/>
        <c:majorTickMark val="out"/>
        <c:minorTickMark val="none"/>
        <c:tickLblPos val="nextTo"/>
        <c:crossAx val="69740416"/>
        <c:crosses val="autoZero"/>
        <c:auto val="1"/>
        <c:lblAlgn val="ctr"/>
        <c:lblOffset val="100"/>
        <c:noMultiLvlLbl val="0"/>
      </c:catAx>
      <c:valAx>
        <c:axId val="69740416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973888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Table'!$J$13</c:f>
              <c:strCache>
                <c:ptCount val="1"/>
                <c:pt idx="0">
                  <c:v>DF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</c:dPt>
          <c:val>
            <c:numRef>
              <c:f>'Pivot Table'!$M$13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745280"/>
        <c:axId val="69759360"/>
      </c:barChart>
      <c:catAx>
        <c:axId val="69745280"/>
        <c:scaling>
          <c:orientation val="minMax"/>
        </c:scaling>
        <c:delete val="1"/>
        <c:axPos val="b"/>
        <c:majorTickMark val="out"/>
        <c:minorTickMark val="none"/>
        <c:tickLblPos val="nextTo"/>
        <c:crossAx val="69759360"/>
        <c:crosses val="autoZero"/>
        <c:auto val="1"/>
        <c:lblAlgn val="ctr"/>
        <c:lblOffset val="100"/>
        <c:noMultiLvlLbl val="0"/>
      </c:catAx>
      <c:valAx>
        <c:axId val="69759360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974528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0925925925925923E-2"/>
          <c:w val="0.95368420284860389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Table'!$J$14</c:f>
              <c:strCache>
                <c:ptCount val="1"/>
                <c:pt idx="0">
                  <c:v>ES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val>
            <c:numRef>
              <c:f>'Pivot Table'!$M$14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24064"/>
        <c:axId val="72025600"/>
      </c:barChart>
      <c:catAx>
        <c:axId val="72024064"/>
        <c:scaling>
          <c:orientation val="minMax"/>
        </c:scaling>
        <c:delete val="1"/>
        <c:axPos val="b"/>
        <c:majorTickMark val="out"/>
        <c:minorTickMark val="none"/>
        <c:tickLblPos val="nextTo"/>
        <c:crossAx val="72025600"/>
        <c:crosses val="autoZero"/>
        <c:auto val="1"/>
        <c:lblAlgn val="ctr"/>
        <c:lblOffset val="100"/>
        <c:noMultiLvlLbl val="0"/>
      </c:catAx>
      <c:valAx>
        <c:axId val="72025600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7202406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trlProps/ctrlProp1.xml><?xml version="1.0" encoding="utf-8"?>
<formControlPr xmlns="http://schemas.microsoft.com/office/spreadsheetml/2009/9/main" objectType="Drop" dropStyle="combo" dx="15" fmlaLink="$G$30" fmlaRange="$G$31:$G$51" noThreeD="1" sel="7" val="5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Dashboard!A1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3.png"/><Relationship Id="rId5" Type="http://schemas.openxmlformats.org/officeDocument/2006/relationships/hyperlink" Target="mailto:vi.stimamilio@gmail.com?subject=D&#250;vidas%20Dashboard%20-%20AB%20Health" TargetMode="External"/><Relationship Id="rId4" Type="http://schemas.openxmlformats.org/officeDocument/2006/relationships/hyperlink" Target="#base!A1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.xml"/><Relationship Id="rId13" Type="http://schemas.openxmlformats.org/officeDocument/2006/relationships/chart" Target="../charts/chart10.xml"/><Relationship Id="rId18" Type="http://schemas.openxmlformats.org/officeDocument/2006/relationships/chart" Target="../charts/chart15.xml"/><Relationship Id="rId26" Type="http://schemas.openxmlformats.org/officeDocument/2006/relationships/chart" Target="../charts/chart23.xml"/><Relationship Id="rId3" Type="http://schemas.openxmlformats.org/officeDocument/2006/relationships/chart" Target="../charts/chart1.xml"/><Relationship Id="rId21" Type="http://schemas.openxmlformats.org/officeDocument/2006/relationships/chart" Target="../charts/chart18.xml"/><Relationship Id="rId7" Type="http://schemas.openxmlformats.org/officeDocument/2006/relationships/chart" Target="../charts/chart4.xml"/><Relationship Id="rId12" Type="http://schemas.openxmlformats.org/officeDocument/2006/relationships/chart" Target="../charts/chart9.xml"/><Relationship Id="rId17" Type="http://schemas.openxmlformats.org/officeDocument/2006/relationships/chart" Target="../charts/chart14.xml"/><Relationship Id="rId25" Type="http://schemas.openxmlformats.org/officeDocument/2006/relationships/chart" Target="../charts/chart22.xml"/><Relationship Id="rId2" Type="http://schemas.openxmlformats.org/officeDocument/2006/relationships/image" Target="../media/image2.png"/><Relationship Id="rId16" Type="http://schemas.openxmlformats.org/officeDocument/2006/relationships/chart" Target="../charts/chart13.xml"/><Relationship Id="rId20" Type="http://schemas.openxmlformats.org/officeDocument/2006/relationships/chart" Target="../charts/chart17.xml"/><Relationship Id="rId29" Type="http://schemas.openxmlformats.org/officeDocument/2006/relationships/hyperlink" Target="#Menu!A1"/><Relationship Id="rId1" Type="http://schemas.openxmlformats.org/officeDocument/2006/relationships/image" Target="../media/image1.jpeg"/><Relationship Id="rId6" Type="http://schemas.openxmlformats.org/officeDocument/2006/relationships/chart" Target="../charts/chart3.xml"/><Relationship Id="rId11" Type="http://schemas.openxmlformats.org/officeDocument/2006/relationships/chart" Target="../charts/chart8.xml"/><Relationship Id="rId24" Type="http://schemas.openxmlformats.org/officeDocument/2006/relationships/chart" Target="../charts/chart21.xml"/><Relationship Id="rId5" Type="http://schemas.openxmlformats.org/officeDocument/2006/relationships/image" Target="../media/image4.png"/><Relationship Id="rId15" Type="http://schemas.openxmlformats.org/officeDocument/2006/relationships/chart" Target="../charts/chart12.xml"/><Relationship Id="rId23" Type="http://schemas.openxmlformats.org/officeDocument/2006/relationships/chart" Target="../charts/chart20.xml"/><Relationship Id="rId28" Type="http://schemas.openxmlformats.org/officeDocument/2006/relationships/chart" Target="../charts/chart25.xml"/><Relationship Id="rId10" Type="http://schemas.openxmlformats.org/officeDocument/2006/relationships/chart" Target="../charts/chart7.xml"/><Relationship Id="rId19" Type="http://schemas.openxmlformats.org/officeDocument/2006/relationships/chart" Target="../charts/chart16.xml"/><Relationship Id="rId4" Type="http://schemas.openxmlformats.org/officeDocument/2006/relationships/chart" Target="../charts/chart2.xml"/><Relationship Id="rId9" Type="http://schemas.openxmlformats.org/officeDocument/2006/relationships/chart" Target="../charts/chart6.xml"/><Relationship Id="rId14" Type="http://schemas.openxmlformats.org/officeDocument/2006/relationships/chart" Target="../charts/chart11.xml"/><Relationship Id="rId22" Type="http://schemas.openxmlformats.org/officeDocument/2006/relationships/chart" Target="../charts/chart19.xml"/><Relationship Id="rId27" Type="http://schemas.openxmlformats.org/officeDocument/2006/relationships/chart" Target="../charts/chart2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47624</xdr:rowOff>
    </xdr:from>
    <xdr:to>
      <xdr:col>28</xdr:col>
      <xdr:colOff>449941</xdr:colOff>
      <xdr:row>43</xdr:row>
      <xdr:rowOff>123825</xdr:rowOff>
    </xdr:to>
    <xdr:pic>
      <xdr:nvPicPr>
        <xdr:cNvPr id="2" name="Imagem 1" descr="Resultado de imagem para health background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091" b="10000"/>
        <a:stretch/>
      </xdr:blipFill>
      <xdr:spPr bwMode="auto">
        <a:xfrm>
          <a:off x="219075" y="47624"/>
          <a:ext cx="17299666" cy="826770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23</xdr:col>
      <xdr:colOff>385763</xdr:colOff>
      <xdr:row>0</xdr:row>
      <xdr:rowOff>0</xdr:rowOff>
    </xdr:from>
    <xdr:to>
      <xdr:col>28</xdr:col>
      <xdr:colOff>454355</xdr:colOff>
      <xdr:row>4</xdr:row>
      <xdr:rowOff>50660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06563" y="0"/>
          <a:ext cx="3116592" cy="812660"/>
        </a:xfrm>
        <a:prstGeom prst="rect">
          <a:avLst/>
        </a:prstGeom>
      </xdr:spPr>
    </xdr:pic>
    <xdr:clientData/>
  </xdr:twoCellAnchor>
  <xdr:twoCellAnchor>
    <xdr:from>
      <xdr:col>0</xdr:col>
      <xdr:colOff>523874</xdr:colOff>
      <xdr:row>18</xdr:row>
      <xdr:rowOff>57150</xdr:rowOff>
    </xdr:from>
    <xdr:to>
      <xdr:col>9</xdr:col>
      <xdr:colOff>333375</xdr:colOff>
      <xdr:row>24</xdr:row>
      <xdr:rowOff>133350</xdr:rowOff>
    </xdr:to>
    <xdr:sp macro="" textlink="">
      <xdr:nvSpPr>
        <xdr:cNvPr id="4" name="Retângulo de cantos arredondados 3">
          <a:hlinkClick xmlns:r="http://schemas.openxmlformats.org/officeDocument/2006/relationships" r:id="rId3" tooltip="Dashboard"/>
        </xdr:cNvPr>
        <xdr:cNvSpPr/>
      </xdr:nvSpPr>
      <xdr:spPr>
        <a:xfrm>
          <a:off x="523874" y="3486150"/>
          <a:ext cx="5295901" cy="12192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4800" b="1">
              <a:solidFill>
                <a:schemeClr val="bg1"/>
              </a:solidFill>
              <a:latin typeface="Copperplate Gothic Light" panose="020E0507020206020404" pitchFamily="34" charset="0"/>
              <a:ea typeface="+mn-ea"/>
              <a:cs typeface="+mn-cs"/>
            </a:rPr>
            <a:t>Dashboard</a:t>
          </a:r>
        </a:p>
      </xdr:txBody>
    </xdr:sp>
    <xdr:clientData/>
  </xdr:twoCellAnchor>
  <xdr:twoCellAnchor>
    <xdr:from>
      <xdr:col>10</xdr:col>
      <xdr:colOff>95249</xdr:colOff>
      <xdr:row>18</xdr:row>
      <xdr:rowOff>57150</xdr:rowOff>
    </xdr:from>
    <xdr:to>
      <xdr:col>18</xdr:col>
      <xdr:colOff>514350</xdr:colOff>
      <xdr:row>24</xdr:row>
      <xdr:rowOff>133350</xdr:rowOff>
    </xdr:to>
    <xdr:sp macro="" textlink="">
      <xdr:nvSpPr>
        <xdr:cNvPr id="5" name="Retângulo de cantos arredondados 4">
          <a:hlinkClick xmlns:r="http://schemas.openxmlformats.org/officeDocument/2006/relationships" r:id="rId4" tooltip="Base de Dados"/>
        </xdr:cNvPr>
        <xdr:cNvSpPr/>
      </xdr:nvSpPr>
      <xdr:spPr>
        <a:xfrm>
          <a:off x="6191249" y="3486150"/>
          <a:ext cx="5295901" cy="12192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4800" b="1">
              <a:solidFill>
                <a:schemeClr val="bg1"/>
              </a:solidFill>
              <a:latin typeface="Copperplate Gothic Light" panose="020E0507020206020404" pitchFamily="34" charset="0"/>
              <a:ea typeface="+mn-ea"/>
              <a:cs typeface="+mn-cs"/>
            </a:rPr>
            <a:t>base</a:t>
          </a:r>
          <a:r>
            <a:rPr lang="pt-BR" sz="4800" b="1" baseline="0">
              <a:solidFill>
                <a:schemeClr val="bg1"/>
              </a:solidFill>
              <a:latin typeface="Copperplate Gothic Light" panose="020E0507020206020404" pitchFamily="34" charset="0"/>
              <a:ea typeface="+mn-ea"/>
              <a:cs typeface="+mn-cs"/>
            </a:rPr>
            <a:t> de dados</a:t>
          </a:r>
          <a:endParaRPr lang="pt-BR" sz="4800" b="1">
            <a:solidFill>
              <a:schemeClr val="bg1"/>
            </a:solidFill>
            <a:latin typeface="Copperplate Gothic Light" panose="020E05070202060204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276224</xdr:colOff>
      <xdr:row>18</xdr:row>
      <xdr:rowOff>57150</xdr:rowOff>
    </xdr:from>
    <xdr:to>
      <xdr:col>28</xdr:col>
      <xdr:colOff>85725</xdr:colOff>
      <xdr:row>24</xdr:row>
      <xdr:rowOff>133350</xdr:rowOff>
    </xdr:to>
    <xdr:sp macro="" textlink="">
      <xdr:nvSpPr>
        <xdr:cNvPr id="6" name="Retângulo de cantos arredondados 5">
          <a:hlinkClick xmlns:r="http://schemas.openxmlformats.org/officeDocument/2006/relationships" r:id="rId5" tooltip="email suporte"/>
        </xdr:cNvPr>
        <xdr:cNvSpPr/>
      </xdr:nvSpPr>
      <xdr:spPr>
        <a:xfrm>
          <a:off x="11858624" y="3486150"/>
          <a:ext cx="5295901" cy="12192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3200" b="1">
              <a:solidFill>
                <a:schemeClr val="bg1"/>
              </a:solidFill>
              <a:latin typeface="Copperplate Gothic Light" panose="020E0507020206020404" pitchFamily="34" charset="0"/>
              <a:ea typeface="+mn-ea"/>
              <a:cs typeface="+mn-cs"/>
            </a:rPr>
            <a:t>dúvidas</a:t>
          </a:r>
          <a:br>
            <a:rPr lang="pt-BR" sz="3200" b="1">
              <a:solidFill>
                <a:schemeClr val="bg1"/>
              </a:solidFill>
              <a:latin typeface="Copperplate Gothic Light" panose="020E0507020206020404" pitchFamily="34" charset="0"/>
              <a:ea typeface="+mn-ea"/>
              <a:cs typeface="+mn-cs"/>
            </a:rPr>
          </a:br>
          <a:r>
            <a:rPr lang="pt-BR" sz="3200" b="1">
              <a:solidFill>
                <a:schemeClr val="bg1"/>
              </a:solidFill>
              <a:latin typeface="Copperplate Gothic Light" panose="020E0507020206020404" pitchFamily="34" charset="0"/>
              <a:ea typeface="+mn-ea"/>
              <a:cs typeface="+mn-cs"/>
            </a:rPr>
            <a:t>fale</a:t>
          </a:r>
          <a:r>
            <a:rPr lang="pt-BR" sz="3200" b="1" baseline="0">
              <a:solidFill>
                <a:schemeClr val="bg1"/>
              </a:solidFill>
              <a:latin typeface="Copperplate Gothic Light" panose="020E0507020206020404" pitchFamily="34" charset="0"/>
              <a:ea typeface="+mn-ea"/>
              <a:cs typeface="+mn-cs"/>
            </a:rPr>
            <a:t> conosco</a:t>
          </a:r>
          <a:endParaRPr lang="pt-BR" sz="3200" b="1">
            <a:solidFill>
              <a:schemeClr val="bg1"/>
            </a:solidFill>
            <a:latin typeface="Copperplate Gothic Light" panose="020E05070202060204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285750</xdr:colOff>
      <xdr:row>28</xdr:row>
      <xdr:rowOff>171450</xdr:rowOff>
    </xdr:from>
    <xdr:to>
      <xdr:col>19</xdr:col>
      <xdr:colOff>266700</xdr:colOff>
      <xdr:row>30</xdr:row>
      <xdr:rowOff>76200</xdr:rowOff>
    </xdr:to>
    <xdr:sp macro="" textlink="">
      <xdr:nvSpPr>
        <xdr:cNvPr id="7" name="CaixaDeTexto 6"/>
        <xdr:cNvSpPr txBox="1"/>
      </xdr:nvSpPr>
      <xdr:spPr>
        <a:xfrm>
          <a:off x="6381750" y="5505450"/>
          <a:ext cx="54673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200" b="1">
              <a:solidFill>
                <a:schemeClr val="accent5">
                  <a:lumMod val="50000"/>
                </a:schemeClr>
              </a:solidFill>
            </a:rPr>
            <a:t>Desenvolvido por:</a:t>
          </a:r>
          <a:r>
            <a:rPr lang="pt-BR" sz="1200" b="1" baseline="0">
              <a:solidFill>
                <a:schemeClr val="accent5">
                  <a:lumMod val="50000"/>
                </a:schemeClr>
              </a:solidFill>
            </a:rPr>
            <a:t> Virginia Costa </a:t>
          </a:r>
          <a:endParaRPr lang="pt-BR" sz="1200" b="1">
            <a:solidFill>
              <a:schemeClr val="accent5">
                <a:lumMod val="50000"/>
              </a:schemeClr>
            </a:solidFill>
          </a:endParaRPr>
        </a:p>
      </xdr:txBody>
    </xdr:sp>
    <xdr:clientData/>
  </xdr:twoCellAnchor>
  <xdr:twoCellAnchor editAs="oneCell">
    <xdr:from>
      <xdr:col>17</xdr:col>
      <xdr:colOff>352425</xdr:colOff>
      <xdr:row>29</xdr:row>
      <xdr:rowOff>28986</xdr:rowOff>
    </xdr:from>
    <xdr:to>
      <xdr:col>17</xdr:col>
      <xdr:colOff>552450</xdr:colOff>
      <xdr:row>30</xdr:row>
      <xdr:rowOff>38100</xdr:rowOff>
    </xdr:to>
    <xdr:pic>
      <xdr:nvPicPr>
        <xdr:cNvPr id="8" name="Imagem 7" descr="Resultado de imagem para icons instagram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15625" y="5553486"/>
          <a:ext cx="200025" cy="1996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504826</xdr:colOff>
      <xdr:row>28</xdr:row>
      <xdr:rowOff>161925</xdr:rowOff>
    </xdr:from>
    <xdr:to>
      <xdr:col>19</xdr:col>
      <xdr:colOff>352426</xdr:colOff>
      <xdr:row>30</xdr:row>
      <xdr:rowOff>66675</xdr:rowOff>
    </xdr:to>
    <xdr:sp macro="" textlink="">
      <xdr:nvSpPr>
        <xdr:cNvPr id="9" name="CaixaDeTexto 8"/>
        <xdr:cNvSpPr txBox="1"/>
      </xdr:nvSpPr>
      <xdr:spPr>
        <a:xfrm>
          <a:off x="10868026" y="5495925"/>
          <a:ext cx="10668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200" b="1">
              <a:solidFill>
                <a:schemeClr val="accent5">
                  <a:lumMod val="50000"/>
                </a:schemeClr>
              </a:solidFill>
            </a:rPr>
            <a:t>vircosta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214312</xdr:colOff>
      <xdr:row>0</xdr:row>
      <xdr:rowOff>47624</xdr:rowOff>
    </xdr:from>
    <xdr:to>
      <xdr:col>28</xdr:col>
      <xdr:colOff>445178</xdr:colOff>
      <xdr:row>43</xdr:row>
      <xdr:rowOff>123825</xdr:rowOff>
    </xdr:to>
    <xdr:pic>
      <xdr:nvPicPr>
        <xdr:cNvPr id="11" name="Imagem 10" descr="Resultado de imagem para health background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091" b="10000"/>
        <a:stretch/>
      </xdr:blipFill>
      <xdr:spPr bwMode="auto">
        <a:xfrm>
          <a:off x="214312" y="47624"/>
          <a:ext cx="17299666" cy="826770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23</xdr:col>
      <xdr:colOff>518585</xdr:colOff>
      <xdr:row>0</xdr:row>
      <xdr:rowOff>0</xdr:rowOff>
    </xdr:from>
    <xdr:to>
      <xdr:col>28</xdr:col>
      <xdr:colOff>587177</xdr:colOff>
      <xdr:row>4</xdr:row>
      <xdr:rowOff>50660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636752" y="0"/>
          <a:ext cx="3137758" cy="812660"/>
        </a:xfrm>
        <a:prstGeom prst="rect">
          <a:avLst/>
        </a:prstGeom>
      </xdr:spPr>
    </xdr:pic>
    <xdr:clientData/>
  </xdr:twoCellAnchor>
  <xdr:twoCellAnchor>
    <xdr:from>
      <xdr:col>0</xdr:col>
      <xdr:colOff>288924</xdr:colOff>
      <xdr:row>4</xdr:row>
      <xdr:rowOff>21167</xdr:rowOff>
    </xdr:from>
    <xdr:to>
      <xdr:col>15</xdr:col>
      <xdr:colOff>476250</xdr:colOff>
      <xdr:row>43</xdr:row>
      <xdr:rowOff>74083</xdr:rowOff>
    </xdr:to>
    <xdr:sp macro="" textlink="">
      <xdr:nvSpPr>
        <xdr:cNvPr id="73" name="Retângulo de cantos arredondados 72"/>
        <xdr:cNvSpPr/>
      </xdr:nvSpPr>
      <xdr:spPr>
        <a:xfrm>
          <a:off x="288924" y="783167"/>
          <a:ext cx="9394826" cy="7482416"/>
        </a:xfrm>
        <a:prstGeom prst="roundRect">
          <a:avLst>
            <a:gd name="adj" fmla="val 2384"/>
          </a:avLst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487885</xdr:colOff>
      <xdr:row>8</xdr:row>
      <xdr:rowOff>105836</xdr:rowOff>
    </xdr:from>
    <xdr:to>
      <xdr:col>15</xdr:col>
      <xdr:colOff>319610</xdr:colOff>
      <xdr:row>24</xdr:row>
      <xdr:rowOff>135442</xdr:rowOff>
    </xdr:to>
    <xdr:sp macro="" textlink="">
      <xdr:nvSpPr>
        <xdr:cNvPr id="5" name="Retângulo de cantos arredondados 4"/>
        <xdr:cNvSpPr/>
      </xdr:nvSpPr>
      <xdr:spPr>
        <a:xfrm>
          <a:off x="487885" y="1629836"/>
          <a:ext cx="9039225" cy="3077606"/>
        </a:xfrm>
        <a:prstGeom prst="roundRect">
          <a:avLst>
            <a:gd name="adj" fmla="val 4223"/>
          </a:avLst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224367</xdr:colOff>
      <xdr:row>0</xdr:row>
      <xdr:rowOff>64558</xdr:rowOff>
    </xdr:from>
    <xdr:to>
      <xdr:col>10</xdr:col>
      <xdr:colOff>81492</xdr:colOff>
      <xdr:row>4</xdr:row>
      <xdr:rowOff>7408</xdr:rowOff>
    </xdr:to>
    <xdr:sp macro="" textlink="">
      <xdr:nvSpPr>
        <xdr:cNvPr id="6" name="CaixaDeTexto 5"/>
        <xdr:cNvSpPr txBox="1"/>
      </xdr:nvSpPr>
      <xdr:spPr>
        <a:xfrm>
          <a:off x="838200" y="64558"/>
          <a:ext cx="5381625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3600" b="1">
              <a:solidFill>
                <a:schemeClr val="accent2"/>
              </a:solidFill>
              <a:latin typeface="Copperplate Gothic Light" panose="020E0507020206020404" pitchFamily="34" charset="0"/>
            </a:rPr>
            <a:t>Análise de Pacientes</a:t>
          </a:r>
        </a:p>
      </xdr:txBody>
    </xdr:sp>
    <xdr:clientData/>
  </xdr:twoCellAnchor>
  <xdr:twoCellAnchor>
    <xdr:from>
      <xdr:col>2</xdr:col>
      <xdr:colOff>545012</xdr:colOff>
      <xdr:row>11</xdr:row>
      <xdr:rowOff>144967</xdr:rowOff>
    </xdr:from>
    <xdr:to>
      <xdr:col>9</xdr:col>
      <xdr:colOff>64529</xdr:colOff>
      <xdr:row>23</xdr:row>
      <xdr:rowOff>144967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473058</xdr:colOff>
      <xdr:row>8</xdr:row>
      <xdr:rowOff>120627</xdr:rowOff>
    </xdr:from>
    <xdr:to>
      <xdr:col>10</xdr:col>
      <xdr:colOff>253984</xdr:colOff>
      <xdr:row>11</xdr:row>
      <xdr:rowOff>44427</xdr:rowOff>
    </xdr:to>
    <xdr:sp macro="" textlink="">
      <xdr:nvSpPr>
        <xdr:cNvPr id="10" name="CaixaDeTexto 9"/>
        <xdr:cNvSpPr txBox="1"/>
      </xdr:nvSpPr>
      <xdr:spPr>
        <a:xfrm>
          <a:off x="1086891" y="1644627"/>
          <a:ext cx="5305426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800" b="1">
              <a:solidFill>
                <a:schemeClr val="accent2"/>
              </a:solidFill>
              <a:latin typeface="Copperplate Gothic Light" panose="020E0507020206020404" pitchFamily="34" charset="0"/>
            </a:rPr>
            <a:t>Comparecimento nas</a:t>
          </a:r>
          <a:r>
            <a:rPr lang="pt-BR" sz="1800" b="1" baseline="0">
              <a:solidFill>
                <a:schemeClr val="accent2"/>
              </a:solidFill>
              <a:latin typeface="Copperplate Gothic Light" panose="020E0507020206020404" pitchFamily="34" charset="0"/>
            </a:rPr>
            <a:t> consultas</a:t>
          </a:r>
          <a:endParaRPr lang="pt-BR" sz="1800" b="1">
            <a:solidFill>
              <a:schemeClr val="accent2"/>
            </a:solidFill>
            <a:latin typeface="Copperplate Gothic Light" panose="020E0507020206020404" pitchFamily="34" charset="0"/>
          </a:endParaRPr>
        </a:p>
      </xdr:txBody>
    </xdr:sp>
    <xdr:clientData/>
  </xdr:twoCellAnchor>
  <xdr:twoCellAnchor>
    <xdr:from>
      <xdr:col>0</xdr:col>
      <xdr:colOff>487885</xdr:colOff>
      <xdr:row>25</xdr:row>
      <xdr:rowOff>10585</xdr:rowOff>
    </xdr:from>
    <xdr:to>
      <xdr:col>8</xdr:col>
      <xdr:colOff>55026</xdr:colOff>
      <xdr:row>42</xdr:row>
      <xdr:rowOff>158752</xdr:rowOff>
    </xdr:to>
    <xdr:sp macro="" textlink="">
      <xdr:nvSpPr>
        <xdr:cNvPr id="12" name="Retângulo de cantos arredondados 11"/>
        <xdr:cNvSpPr/>
      </xdr:nvSpPr>
      <xdr:spPr>
        <a:xfrm>
          <a:off x="487885" y="4773085"/>
          <a:ext cx="4477808" cy="3386667"/>
        </a:xfrm>
        <a:prstGeom prst="roundRect">
          <a:avLst>
            <a:gd name="adj" fmla="val 4223"/>
          </a:avLst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8</xdr:col>
      <xdr:colOff>159801</xdr:colOff>
      <xdr:row>25</xdr:row>
      <xdr:rowOff>2</xdr:rowOff>
    </xdr:from>
    <xdr:to>
      <xdr:col>15</xdr:col>
      <xdr:colOff>323845</xdr:colOff>
      <xdr:row>42</xdr:row>
      <xdr:rowOff>148169</xdr:rowOff>
    </xdr:to>
    <xdr:sp macro="" textlink="">
      <xdr:nvSpPr>
        <xdr:cNvPr id="15" name="Retângulo de cantos arredondados 14"/>
        <xdr:cNvSpPr/>
      </xdr:nvSpPr>
      <xdr:spPr>
        <a:xfrm>
          <a:off x="5070468" y="4762502"/>
          <a:ext cx="4460877" cy="3386667"/>
        </a:xfrm>
        <a:prstGeom prst="roundRect">
          <a:avLst>
            <a:gd name="adj" fmla="val 4223"/>
          </a:avLst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15</xdr:col>
      <xdr:colOff>539750</xdr:colOff>
      <xdr:row>4</xdr:row>
      <xdr:rowOff>42333</xdr:rowOff>
    </xdr:from>
    <xdr:to>
      <xdr:col>28</xdr:col>
      <xdr:colOff>380997</xdr:colOff>
      <xdr:row>43</xdr:row>
      <xdr:rowOff>84665</xdr:rowOff>
    </xdr:to>
    <xdr:sp macro="" textlink="">
      <xdr:nvSpPr>
        <xdr:cNvPr id="16" name="Retângulo de cantos arredondados 15"/>
        <xdr:cNvSpPr/>
      </xdr:nvSpPr>
      <xdr:spPr>
        <a:xfrm>
          <a:off x="9747250" y="804333"/>
          <a:ext cx="7821080" cy="7471832"/>
        </a:xfrm>
        <a:prstGeom prst="roundRect">
          <a:avLst>
            <a:gd name="adj" fmla="val 2370"/>
          </a:avLst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8</xdr:col>
      <xdr:colOff>211637</xdr:colOff>
      <xdr:row>10</xdr:row>
      <xdr:rowOff>21143</xdr:rowOff>
    </xdr:from>
    <xdr:to>
      <xdr:col>13</xdr:col>
      <xdr:colOff>271434</xdr:colOff>
      <xdr:row>24</xdr:row>
      <xdr:rowOff>97343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536572</xdr:colOff>
      <xdr:row>25</xdr:row>
      <xdr:rowOff>46544</xdr:rowOff>
    </xdr:from>
    <xdr:to>
      <xdr:col>6</xdr:col>
      <xdr:colOff>361271</xdr:colOff>
      <xdr:row>27</xdr:row>
      <xdr:rowOff>160844</xdr:rowOff>
    </xdr:to>
    <xdr:sp macro="" textlink="">
      <xdr:nvSpPr>
        <xdr:cNvPr id="18" name="CaixaDeTexto 17"/>
        <xdr:cNvSpPr txBox="1"/>
      </xdr:nvSpPr>
      <xdr:spPr>
        <a:xfrm>
          <a:off x="536572" y="4809044"/>
          <a:ext cx="3507699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800" b="1">
              <a:solidFill>
                <a:schemeClr val="accent2"/>
              </a:solidFill>
              <a:latin typeface="Copperplate Gothic Light" panose="020E0507020206020404" pitchFamily="34" charset="0"/>
            </a:rPr>
            <a:t>Análise por motivo</a:t>
          </a:r>
        </a:p>
      </xdr:txBody>
    </xdr:sp>
    <xdr:clientData/>
  </xdr:twoCellAnchor>
  <xdr:twoCellAnchor editAs="oneCell">
    <xdr:from>
      <xdr:col>15</xdr:col>
      <xdr:colOff>486833</xdr:colOff>
      <xdr:row>4</xdr:row>
      <xdr:rowOff>133654</xdr:rowOff>
    </xdr:from>
    <xdr:to>
      <xdr:col>29</xdr:col>
      <xdr:colOff>201083</xdr:colOff>
      <xdr:row>43</xdr:row>
      <xdr:rowOff>35893</xdr:rowOff>
    </xdr:to>
    <xdr:pic>
      <xdr:nvPicPr>
        <xdr:cNvPr id="22" name="Picture 2" descr="Resultado de imagem para mapa brasil pn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94333" y="895654"/>
          <a:ext cx="8307917" cy="73317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328084</xdr:colOff>
      <xdr:row>21</xdr:row>
      <xdr:rowOff>104775</xdr:rowOff>
    </xdr:from>
    <xdr:to>
      <xdr:col>29</xdr:col>
      <xdr:colOff>476250</xdr:colOff>
      <xdr:row>34</xdr:row>
      <xdr:rowOff>94190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485774</xdr:colOff>
      <xdr:row>6</xdr:row>
      <xdr:rowOff>180975</xdr:rowOff>
    </xdr:from>
    <xdr:to>
      <xdr:col>26</xdr:col>
      <xdr:colOff>95250</xdr:colOff>
      <xdr:row>20</xdr:row>
      <xdr:rowOff>170390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444501</xdr:colOff>
      <xdr:row>3</xdr:row>
      <xdr:rowOff>179917</xdr:rowOff>
    </xdr:from>
    <xdr:to>
      <xdr:col>25</xdr:col>
      <xdr:colOff>328084</xdr:colOff>
      <xdr:row>12</xdr:row>
      <xdr:rowOff>189440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508000</xdr:colOff>
      <xdr:row>17</xdr:row>
      <xdr:rowOff>69850</xdr:rowOff>
    </xdr:from>
    <xdr:to>
      <xdr:col>29</xdr:col>
      <xdr:colOff>306917</xdr:colOff>
      <xdr:row>28</xdr:row>
      <xdr:rowOff>177800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165100</xdr:colOff>
      <xdr:row>11</xdr:row>
      <xdr:rowOff>184150</xdr:rowOff>
    </xdr:from>
    <xdr:to>
      <xdr:col>28</xdr:col>
      <xdr:colOff>266700</xdr:colOff>
      <xdr:row>18</xdr:row>
      <xdr:rowOff>101600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23</xdr:col>
      <xdr:colOff>31750</xdr:colOff>
      <xdr:row>24</xdr:row>
      <xdr:rowOff>101600</xdr:rowOff>
    </xdr:from>
    <xdr:to>
      <xdr:col>24</xdr:col>
      <xdr:colOff>361950</xdr:colOff>
      <xdr:row>26</xdr:row>
      <xdr:rowOff>57150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63500</xdr:colOff>
      <xdr:row>26</xdr:row>
      <xdr:rowOff>47625</xdr:rowOff>
    </xdr:from>
    <xdr:to>
      <xdr:col>27</xdr:col>
      <xdr:colOff>304800</xdr:colOff>
      <xdr:row>32</xdr:row>
      <xdr:rowOff>41275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88604</xdr:colOff>
      <xdr:row>21</xdr:row>
      <xdr:rowOff>0</xdr:rowOff>
    </xdr:from>
    <xdr:to>
      <xdr:col>26</xdr:col>
      <xdr:colOff>398721</xdr:colOff>
      <xdr:row>30</xdr:row>
      <xdr:rowOff>132906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21</xdr:col>
      <xdr:colOff>225136</xdr:colOff>
      <xdr:row>10</xdr:row>
      <xdr:rowOff>69273</xdr:rowOff>
    </xdr:from>
    <xdr:to>
      <xdr:col>28</xdr:col>
      <xdr:colOff>0</xdr:colOff>
      <xdr:row>21</xdr:row>
      <xdr:rowOff>104772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303068</xdr:colOff>
      <xdr:row>24</xdr:row>
      <xdr:rowOff>181842</xdr:rowOff>
    </xdr:from>
    <xdr:to>
      <xdr:col>25</xdr:col>
      <xdr:colOff>355025</xdr:colOff>
      <xdr:row>34</xdr:row>
      <xdr:rowOff>148069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225136</xdr:colOff>
      <xdr:row>14</xdr:row>
      <xdr:rowOff>155864</xdr:rowOff>
    </xdr:from>
    <xdr:to>
      <xdr:col>26</xdr:col>
      <xdr:colOff>536865</xdr:colOff>
      <xdr:row>29</xdr:row>
      <xdr:rowOff>34635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502226</xdr:colOff>
      <xdr:row>5</xdr:row>
      <xdr:rowOff>181841</xdr:rowOff>
    </xdr:from>
    <xdr:to>
      <xdr:col>28</xdr:col>
      <xdr:colOff>363681</xdr:colOff>
      <xdr:row>23</xdr:row>
      <xdr:rowOff>164523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23</xdr:col>
      <xdr:colOff>545523</xdr:colOff>
      <xdr:row>16</xdr:row>
      <xdr:rowOff>95251</xdr:rowOff>
    </xdr:from>
    <xdr:to>
      <xdr:col>29</xdr:col>
      <xdr:colOff>320386</xdr:colOff>
      <xdr:row>20</xdr:row>
      <xdr:rowOff>863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19</xdr:col>
      <xdr:colOff>164524</xdr:colOff>
      <xdr:row>30</xdr:row>
      <xdr:rowOff>60614</xdr:rowOff>
    </xdr:from>
    <xdr:to>
      <xdr:col>26</xdr:col>
      <xdr:colOff>432955</xdr:colOff>
      <xdr:row>36</xdr:row>
      <xdr:rowOff>112568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415639</xdr:colOff>
      <xdr:row>13</xdr:row>
      <xdr:rowOff>147205</xdr:rowOff>
    </xdr:from>
    <xdr:to>
      <xdr:col>29</xdr:col>
      <xdr:colOff>199159</xdr:colOff>
      <xdr:row>17</xdr:row>
      <xdr:rowOff>173181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15</xdr:col>
      <xdr:colOff>424295</xdr:colOff>
      <xdr:row>16</xdr:row>
      <xdr:rowOff>181839</xdr:rowOff>
    </xdr:from>
    <xdr:to>
      <xdr:col>22</xdr:col>
      <xdr:colOff>562841</xdr:colOff>
      <xdr:row>24</xdr:row>
      <xdr:rowOff>95249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18</xdr:col>
      <xdr:colOff>363681</xdr:colOff>
      <xdr:row>35</xdr:row>
      <xdr:rowOff>77931</xdr:rowOff>
    </xdr:from>
    <xdr:to>
      <xdr:col>26</xdr:col>
      <xdr:colOff>225136</xdr:colOff>
      <xdr:row>43</xdr:row>
      <xdr:rowOff>173184</xdr:rowOff>
    </xdr:to>
    <xdr:graphicFrame macro="">
      <xdr:nvGraphicFramePr>
        <xdr:cNvPr id="39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20</xdr:col>
      <xdr:colOff>216477</xdr:colOff>
      <xdr:row>34</xdr:row>
      <xdr:rowOff>95250</xdr:rowOff>
    </xdr:from>
    <xdr:to>
      <xdr:col>25</xdr:col>
      <xdr:colOff>476250</xdr:colOff>
      <xdr:row>39</xdr:row>
      <xdr:rowOff>103910</xdr:rowOff>
    </xdr:to>
    <xdr:graphicFrame macro="">
      <xdr:nvGraphicFramePr>
        <xdr:cNvPr id="40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25</xdr:col>
      <xdr:colOff>320387</xdr:colOff>
      <xdr:row>17</xdr:row>
      <xdr:rowOff>69273</xdr:rowOff>
    </xdr:from>
    <xdr:to>
      <xdr:col>28</xdr:col>
      <xdr:colOff>69273</xdr:colOff>
      <xdr:row>23</xdr:row>
      <xdr:rowOff>34639</xdr:rowOff>
    </xdr:to>
    <xdr:graphicFrame macro="">
      <xdr:nvGraphicFramePr>
        <xdr:cNvPr id="41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19</xdr:col>
      <xdr:colOff>320387</xdr:colOff>
      <xdr:row>28</xdr:row>
      <xdr:rowOff>85726</xdr:rowOff>
    </xdr:from>
    <xdr:to>
      <xdr:col>27</xdr:col>
      <xdr:colOff>588818</xdr:colOff>
      <xdr:row>35</xdr:row>
      <xdr:rowOff>155864</xdr:rowOff>
    </xdr:to>
    <xdr:graphicFrame macro="">
      <xdr:nvGraphicFramePr>
        <xdr:cNvPr id="42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23</xdr:col>
      <xdr:colOff>152399</xdr:colOff>
      <xdr:row>29</xdr:row>
      <xdr:rowOff>123826</xdr:rowOff>
    </xdr:from>
    <xdr:to>
      <xdr:col>27</xdr:col>
      <xdr:colOff>333375</xdr:colOff>
      <xdr:row>33</xdr:row>
      <xdr:rowOff>49358</xdr:rowOff>
    </xdr:to>
    <xdr:graphicFrame macro="">
      <xdr:nvGraphicFramePr>
        <xdr:cNvPr id="43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18</xdr:col>
      <xdr:colOff>38100</xdr:colOff>
      <xdr:row>12</xdr:row>
      <xdr:rowOff>123825</xdr:rowOff>
    </xdr:from>
    <xdr:to>
      <xdr:col>19</xdr:col>
      <xdr:colOff>123825</xdr:colOff>
      <xdr:row>14</xdr:row>
      <xdr:rowOff>161925</xdr:rowOff>
    </xdr:to>
    <xdr:sp macro="" textlink="'Pivot Table'!K9">
      <xdr:nvSpPr>
        <xdr:cNvPr id="3" name="CaixaDeTexto 2"/>
        <xdr:cNvSpPr txBox="1"/>
      </xdr:nvSpPr>
      <xdr:spPr>
        <a:xfrm>
          <a:off x="11010900" y="240982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85B3D4A7-F129-49BA-B174-6C3080D425DF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</a:rPr>
            <a:pPr algn="ctr"/>
            <a:t> </a:t>
          </a:fld>
          <a:endParaRPr lang="pt-BR" sz="2400" b="1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</a:endParaRPr>
        </a:p>
      </xdr:txBody>
    </xdr:sp>
    <xdr:clientData/>
  </xdr:twoCellAnchor>
  <xdr:twoCellAnchor>
    <xdr:from>
      <xdr:col>16</xdr:col>
      <xdr:colOff>571500</xdr:colOff>
      <xdr:row>18</xdr:row>
      <xdr:rowOff>104775</xdr:rowOff>
    </xdr:from>
    <xdr:to>
      <xdr:col>18</xdr:col>
      <xdr:colOff>47625</xdr:colOff>
      <xdr:row>20</xdr:row>
      <xdr:rowOff>142875</xdr:rowOff>
    </xdr:to>
    <xdr:sp macro="" textlink="'Pivot Table'!K7">
      <xdr:nvSpPr>
        <xdr:cNvPr id="45" name="CaixaDeTexto 44"/>
        <xdr:cNvSpPr txBox="1"/>
      </xdr:nvSpPr>
      <xdr:spPr>
        <a:xfrm>
          <a:off x="10325100" y="353377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8F031197-3F5E-498A-946B-C0260195CA96}" type="TxLink">
            <a:rPr lang="en-US" sz="1100" b="0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</a:rPr>
            <a:pPr algn="ctr"/>
            <a:t> </a:t>
          </a:fld>
          <a:endParaRPr lang="pt-BR" sz="2400" b="1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</a:endParaRPr>
        </a:p>
      </xdr:txBody>
    </xdr:sp>
    <xdr:clientData/>
  </xdr:twoCellAnchor>
  <xdr:twoCellAnchor>
    <xdr:from>
      <xdr:col>23</xdr:col>
      <xdr:colOff>28575</xdr:colOff>
      <xdr:row>30</xdr:row>
      <xdr:rowOff>57150</xdr:rowOff>
    </xdr:from>
    <xdr:to>
      <xdr:col>24</xdr:col>
      <xdr:colOff>114300</xdr:colOff>
      <xdr:row>32</xdr:row>
      <xdr:rowOff>95250</xdr:rowOff>
    </xdr:to>
    <xdr:sp macro="" textlink="'Pivot Table'!K31">
      <xdr:nvSpPr>
        <xdr:cNvPr id="46" name="CaixaDeTexto 45"/>
        <xdr:cNvSpPr txBox="1"/>
      </xdr:nvSpPr>
      <xdr:spPr>
        <a:xfrm>
          <a:off x="14049375" y="5772150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FC8ABB64-4261-43FF-8C3F-A0B00D212844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21</xdr:col>
      <xdr:colOff>123825</xdr:colOff>
      <xdr:row>28</xdr:row>
      <xdr:rowOff>161925</xdr:rowOff>
    </xdr:from>
    <xdr:to>
      <xdr:col>22</xdr:col>
      <xdr:colOff>209550</xdr:colOff>
      <xdr:row>31</xdr:row>
      <xdr:rowOff>9525</xdr:rowOff>
    </xdr:to>
    <xdr:sp macro="" textlink="'Pivot Table'!K18">
      <xdr:nvSpPr>
        <xdr:cNvPr id="47" name="CaixaDeTexto 46"/>
        <xdr:cNvSpPr txBox="1"/>
      </xdr:nvSpPr>
      <xdr:spPr>
        <a:xfrm>
          <a:off x="12925425" y="549592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EA228922-ED93-436F-8E90-DD11EFA94926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26</xdr:col>
      <xdr:colOff>142875</xdr:colOff>
      <xdr:row>19</xdr:row>
      <xdr:rowOff>38100</xdr:rowOff>
    </xdr:from>
    <xdr:to>
      <xdr:col>27</xdr:col>
      <xdr:colOff>228600</xdr:colOff>
      <xdr:row>21</xdr:row>
      <xdr:rowOff>76200</xdr:rowOff>
    </xdr:to>
    <xdr:sp macro="" textlink="'Pivot Table'!K30">
      <xdr:nvSpPr>
        <xdr:cNvPr id="48" name="CaixaDeTexto 47"/>
        <xdr:cNvSpPr txBox="1"/>
      </xdr:nvSpPr>
      <xdr:spPr>
        <a:xfrm>
          <a:off x="15992475" y="3657600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2D8B6767-A600-4050-838C-413A08893F14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25</xdr:col>
      <xdr:colOff>9525</xdr:colOff>
      <xdr:row>20</xdr:row>
      <xdr:rowOff>123825</xdr:rowOff>
    </xdr:from>
    <xdr:to>
      <xdr:col>26</xdr:col>
      <xdr:colOff>95250</xdr:colOff>
      <xdr:row>22</xdr:row>
      <xdr:rowOff>161925</xdr:rowOff>
    </xdr:to>
    <xdr:sp macro="" textlink="'Pivot Table'!K8">
      <xdr:nvSpPr>
        <xdr:cNvPr id="49" name="CaixaDeTexto 48"/>
        <xdr:cNvSpPr txBox="1"/>
      </xdr:nvSpPr>
      <xdr:spPr>
        <a:xfrm>
          <a:off x="15249525" y="393382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C76C5290-AB60-4E0D-8BA1-805E50245DC2}" type="TxLink">
            <a:rPr lang="en-US" sz="1100" b="0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</a:rPr>
            <a:pPr algn="ctr"/>
            <a:t> </a:t>
          </a:fld>
          <a:endParaRPr lang="pt-BR" sz="2400" b="1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</a:endParaRPr>
        </a:p>
      </xdr:txBody>
    </xdr:sp>
    <xdr:clientData/>
  </xdr:twoCellAnchor>
  <xdr:twoCellAnchor>
    <xdr:from>
      <xdr:col>26</xdr:col>
      <xdr:colOff>47625</xdr:colOff>
      <xdr:row>16</xdr:row>
      <xdr:rowOff>152400</xdr:rowOff>
    </xdr:from>
    <xdr:to>
      <xdr:col>27</xdr:col>
      <xdr:colOff>133350</xdr:colOff>
      <xdr:row>19</xdr:row>
      <xdr:rowOff>0</xdr:rowOff>
    </xdr:to>
    <xdr:sp macro="" textlink="'Pivot Table'!K22">
      <xdr:nvSpPr>
        <xdr:cNvPr id="50" name="CaixaDeTexto 49"/>
        <xdr:cNvSpPr txBox="1"/>
      </xdr:nvSpPr>
      <xdr:spPr>
        <a:xfrm>
          <a:off x="15897225" y="3200400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A3C07F29-0D3A-490B-93A4-BE3ED35DACAA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6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26</xdr:col>
      <xdr:colOff>266700</xdr:colOff>
      <xdr:row>14</xdr:row>
      <xdr:rowOff>104775</xdr:rowOff>
    </xdr:from>
    <xdr:to>
      <xdr:col>27</xdr:col>
      <xdr:colOff>352425</xdr:colOff>
      <xdr:row>16</xdr:row>
      <xdr:rowOff>142875</xdr:rowOff>
    </xdr:to>
    <xdr:sp macro="" textlink="'Pivot Table'!K25">
      <xdr:nvSpPr>
        <xdr:cNvPr id="51" name="CaixaDeTexto 50"/>
        <xdr:cNvSpPr txBox="1"/>
      </xdr:nvSpPr>
      <xdr:spPr>
        <a:xfrm>
          <a:off x="16116300" y="277177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E76866B6-8576-41F9-B0B9-0413252F68EF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18</xdr:col>
      <xdr:colOff>504825</xdr:colOff>
      <xdr:row>19</xdr:row>
      <xdr:rowOff>19050</xdr:rowOff>
    </xdr:from>
    <xdr:to>
      <xdr:col>19</xdr:col>
      <xdr:colOff>590550</xdr:colOff>
      <xdr:row>21</xdr:row>
      <xdr:rowOff>57150</xdr:rowOff>
    </xdr:to>
    <xdr:sp macro="" textlink="'Pivot Table'!K26">
      <xdr:nvSpPr>
        <xdr:cNvPr id="52" name="CaixaDeTexto 51"/>
        <xdr:cNvSpPr txBox="1"/>
      </xdr:nvSpPr>
      <xdr:spPr>
        <a:xfrm>
          <a:off x="11477625" y="3638550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6B6275DC-4FD4-4F85-AA94-81D3A5E16A20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25</xdr:col>
      <xdr:colOff>381000</xdr:colOff>
      <xdr:row>13</xdr:row>
      <xdr:rowOff>104775</xdr:rowOff>
    </xdr:from>
    <xdr:to>
      <xdr:col>26</xdr:col>
      <xdr:colOff>466725</xdr:colOff>
      <xdr:row>15</xdr:row>
      <xdr:rowOff>142875</xdr:rowOff>
    </xdr:to>
    <xdr:sp macro="" textlink="'Pivot Table'!K12">
      <xdr:nvSpPr>
        <xdr:cNvPr id="53" name="CaixaDeTexto 52"/>
        <xdr:cNvSpPr txBox="1"/>
      </xdr:nvSpPr>
      <xdr:spPr>
        <a:xfrm>
          <a:off x="15621000" y="258127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75B0D4EF-FB05-49CD-94B5-908594063153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542925</xdr:colOff>
      <xdr:row>21</xdr:row>
      <xdr:rowOff>85725</xdr:rowOff>
    </xdr:from>
    <xdr:to>
      <xdr:col>22</xdr:col>
      <xdr:colOff>19050</xdr:colOff>
      <xdr:row>23</xdr:row>
      <xdr:rowOff>123825</xdr:rowOff>
    </xdr:to>
    <xdr:sp macro="" textlink="'Pivot Table'!K19">
      <xdr:nvSpPr>
        <xdr:cNvPr id="54" name="CaixaDeTexto 53"/>
        <xdr:cNvSpPr txBox="1"/>
      </xdr:nvSpPr>
      <xdr:spPr>
        <a:xfrm>
          <a:off x="12734925" y="408622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17FE2D8F-A7B9-49DB-BC40-FE5BBA12DDCE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23</xdr:col>
      <xdr:colOff>542925</xdr:colOff>
      <xdr:row>13</xdr:row>
      <xdr:rowOff>152400</xdr:rowOff>
    </xdr:from>
    <xdr:to>
      <xdr:col>25</xdr:col>
      <xdr:colOff>19050</xdr:colOff>
      <xdr:row>16</xdr:row>
      <xdr:rowOff>0</xdr:rowOff>
    </xdr:to>
    <xdr:sp macro="" textlink="'Pivot Table'!K16">
      <xdr:nvSpPr>
        <xdr:cNvPr id="55" name="CaixaDeTexto 54"/>
        <xdr:cNvSpPr txBox="1"/>
      </xdr:nvSpPr>
      <xdr:spPr>
        <a:xfrm>
          <a:off x="14563725" y="2628900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D6B842E9-BE36-41E9-AB65-596476FEF408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21</xdr:col>
      <xdr:colOff>361950</xdr:colOff>
      <xdr:row>13</xdr:row>
      <xdr:rowOff>104775</xdr:rowOff>
    </xdr:from>
    <xdr:to>
      <xdr:col>22</xdr:col>
      <xdr:colOff>447675</xdr:colOff>
      <xdr:row>15</xdr:row>
      <xdr:rowOff>142875</xdr:rowOff>
    </xdr:to>
    <xdr:sp macro="" textlink="'Pivot Table'!K20">
      <xdr:nvSpPr>
        <xdr:cNvPr id="56" name="CaixaDeTexto 55"/>
        <xdr:cNvSpPr txBox="1"/>
      </xdr:nvSpPr>
      <xdr:spPr>
        <a:xfrm>
          <a:off x="13163550" y="258127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A020D2EE-E0FA-42CF-B961-C5CB6D7D0970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22</xdr:col>
      <xdr:colOff>28575</xdr:colOff>
      <xdr:row>7</xdr:row>
      <xdr:rowOff>142875</xdr:rowOff>
    </xdr:from>
    <xdr:to>
      <xdr:col>23</xdr:col>
      <xdr:colOff>114300</xdr:colOff>
      <xdr:row>9</xdr:row>
      <xdr:rowOff>180975</xdr:rowOff>
    </xdr:to>
    <xdr:sp macro="" textlink="'Pivot Table'!K10">
      <xdr:nvSpPr>
        <xdr:cNvPr id="57" name="CaixaDeTexto 56"/>
        <xdr:cNvSpPr txBox="1"/>
      </xdr:nvSpPr>
      <xdr:spPr>
        <a:xfrm>
          <a:off x="13439775" y="147637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4B5108C3-C05B-4020-A01C-BAE2372DA0A2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22</xdr:col>
      <xdr:colOff>38100</xdr:colOff>
      <xdr:row>32</xdr:row>
      <xdr:rowOff>142875</xdr:rowOff>
    </xdr:from>
    <xdr:to>
      <xdr:col>23</xdr:col>
      <xdr:colOff>123825</xdr:colOff>
      <xdr:row>34</xdr:row>
      <xdr:rowOff>180975</xdr:rowOff>
    </xdr:to>
    <xdr:sp macro="" textlink="'Pivot Table'!K24">
      <xdr:nvSpPr>
        <xdr:cNvPr id="59" name="CaixaDeTexto 58"/>
        <xdr:cNvSpPr txBox="1"/>
      </xdr:nvSpPr>
      <xdr:spPr>
        <a:xfrm>
          <a:off x="13449300" y="623887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B65F2E2B-DD97-47D2-8A9F-C0E061AFDC7B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21</xdr:col>
      <xdr:colOff>361950</xdr:colOff>
      <xdr:row>37</xdr:row>
      <xdr:rowOff>180975</xdr:rowOff>
    </xdr:from>
    <xdr:to>
      <xdr:col>22</xdr:col>
      <xdr:colOff>447675</xdr:colOff>
      <xdr:row>40</xdr:row>
      <xdr:rowOff>28575</xdr:rowOff>
    </xdr:to>
    <xdr:sp macro="" textlink="'Pivot Table'!K28">
      <xdr:nvSpPr>
        <xdr:cNvPr id="60" name="CaixaDeTexto 59"/>
        <xdr:cNvSpPr txBox="1"/>
      </xdr:nvSpPr>
      <xdr:spPr>
        <a:xfrm>
          <a:off x="13163550" y="722947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2C5E5279-7449-4D2D-991F-866424E84763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25</xdr:col>
      <xdr:colOff>161925</xdr:colOff>
      <xdr:row>28</xdr:row>
      <xdr:rowOff>57150</xdr:rowOff>
    </xdr:from>
    <xdr:to>
      <xdr:col>26</xdr:col>
      <xdr:colOff>247650</xdr:colOff>
      <xdr:row>30</xdr:row>
      <xdr:rowOff>95250</xdr:rowOff>
    </xdr:to>
    <xdr:sp macro="" textlink="'Pivot Table'!K14">
      <xdr:nvSpPr>
        <xdr:cNvPr id="61" name="CaixaDeTexto 60"/>
        <xdr:cNvSpPr txBox="1"/>
      </xdr:nvSpPr>
      <xdr:spPr>
        <a:xfrm>
          <a:off x="15401925" y="5391150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AC814417-0A1A-4701-9EF9-5D7E9B464BC9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142875</xdr:colOff>
      <xdr:row>26</xdr:row>
      <xdr:rowOff>114300</xdr:rowOff>
    </xdr:from>
    <xdr:to>
      <xdr:col>25</xdr:col>
      <xdr:colOff>228600</xdr:colOff>
      <xdr:row>28</xdr:row>
      <xdr:rowOff>152400</xdr:rowOff>
    </xdr:to>
    <xdr:sp macro="" textlink="'Pivot Table'!K17">
      <xdr:nvSpPr>
        <xdr:cNvPr id="62" name="CaixaDeTexto 61"/>
        <xdr:cNvSpPr txBox="1"/>
      </xdr:nvSpPr>
      <xdr:spPr>
        <a:xfrm>
          <a:off x="14773275" y="5067300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83D2FE86-9E67-477B-B41E-F308641D3367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22</xdr:col>
      <xdr:colOff>266700</xdr:colOff>
      <xdr:row>25</xdr:row>
      <xdr:rowOff>57150</xdr:rowOff>
    </xdr:from>
    <xdr:to>
      <xdr:col>23</xdr:col>
      <xdr:colOff>352425</xdr:colOff>
      <xdr:row>27</xdr:row>
      <xdr:rowOff>95250</xdr:rowOff>
    </xdr:to>
    <xdr:sp macro="" textlink="'Pivot Table'!K15">
      <xdr:nvSpPr>
        <xdr:cNvPr id="63" name="CaixaDeTexto 62"/>
        <xdr:cNvSpPr txBox="1"/>
      </xdr:nvSpPr>
      <xdr:spPr>
        <a:xfrm>
          <a:off x="13677900" y="4819650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F0A06D07-78B0-480C-AFD6-D7FD7478A682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22</xdr:col>
      <xdr:colOff>561975</xdr:colOff>
      <xdr:row>23</xdr:row>
      <xdr:rowOff>66675</xdr:rowOff>
    </xdr:from>
    <xdr:to>
      <xdr:col>24</xdr:col>
      <xdr:colOff>38100</xdr:colOff>
      <xdr:row>25</xdr:row>
      <xdr:rowOff>104775</xdr:rowOff>
    </xdr:to>
    <xdr:sp macro="" textlink="'Pivot Table'!K13">
      <xdr:nvSpPr>
        <xdr:cNvPr id="64" name="CaixaDeTexto 63"/>
        <xdr:cNvSpPr txBox="1"/>
      </xdr:nvSpPr>
      <xdr:spPr>
        <a:xfrm>
          <a:off x="13973175" y="4448175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1ADA4DC0-3D0F-4F60-AFDF-6070503AEE09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22</xdr:col>
      <xdr:colOff>314325</xdr:colOff>
      <xdr:row>35</xdr:row>
      <xdr:rowOff>57150</xdr:rowOff>
    </xdr:from>
    <xdr:to>
      <xdr:col>23</xdr:col>
      <xdr:colOff>400050</xdr:colOff>
      <xdr:row>37</xdr:row>
      <xdr:rowOff>95250</xdr:rowOff>
    </xdr:to>
    <xdr:sp macro="" textlink="'Pivot Table'!K29">
      <xdr:nvSpPr>
        <xdr:cNvPr id="65" name="CaixaDeTexto 64"/>
        <xdr:cNvSpPr txBox="1"/>
      </xdr:nvSpPr>
      <xdr:spPr>
        <a:xfrm>
          <a:off x="13725525" y="6724650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EFB640C4-F3FF-4324-AC34-C0175C796A55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485775</xdr:colOff>
      <xdr:row>30</xdr:row>
      <xdr:rowOff>171450</xdr:rowOff>
    </xdr:from>
    <xdr:to>
      <xdr:col>25</xdr:col>
      <xdr:colOff>571500</xdr:colOff>
      <xdr:row>33</xdr:row>
      <xdr:rowOff>19050</xdr:rowOff>
    </xdr:to>
    <xdr:sp macro="" textlink="'Pivot Table'!K33">
      <xdr:nvSpPr>
        <xdr:cNvPr id="66" name="CaixaDeTexto 65"/>
        <xdr:cNvSpPr txBox="1"/>
      </xdr:nvSpPr>
      <xdr:spPr>
        <a:xfrm>
          <a:off x="15116175" y="5886450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0CBAB505-8A3B-49AB-82CF-5148637DAA90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25</xdr:col>
      <xdr:colOff>66675</xdr:colOff>
      <xdr:row>20</xdr:row>
      <xdr:rowOff>133350</xdr:rowOff>
    </xdr:from>
    <xdr:to>
      <xdr:col>26</xdr:col>
      <xdr:colOff>152400</xdr:colOff>
      <xdr:row>22</xdr:row>
      <xdr:rowOff>171450</xdr:rowOff>
    </xdr:to>
    <xdr:sp macro="" textlink="'Pivot Table'!K11">
      <xdr:nvSpPr>
        <xdr:cNvPr id="67" name="CaixaDeTexto 66"/>
        <xdr:cNvSpPr txBox="1"/>
      </xdr:nvSpPr>
      <xdr:spPr>
        <a:xfrm>
          <a:off x="15306675" y="3943350"/>
          <a:ext cx="6953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66FFFDB8-3C74-4F59-AF2D-A2A515969B13}" type="TxLink">
            <a:rPr lang="en-US" sz="2400" b="1" i="0" u="none" strike="noStrike">
              <a:solidFill>
                <a:srgbClr val="000000"/>
              </a:solidFill>
              <a:effectLst>
                <a:glow rad="228600">
                  <a:schemeClr val="accent6">
                    <a:satMod val="175000"/>
                    <a:alpha val="40000"/>
                  </a:schemeClr>
                </a:glow>
              </a:effectLst>
              <a:latin typeface="Calibri"/>
              <a:ea typeface="+mn-ea"/>
              <a:cs typeface="+mn-cs"/>
            </a:rPr>
            <a:pPr marL="0" indent="0" algn="ctr"/>
            <a:t> </a:t>
          </a:fld>
          <a:endParaRPr lang="pt-BR" sz="2400" b="1" i="0" u="none" strike="noStrike">
            <a:solidFill>
              <a:srgbClr val="000000"/>
            </a:solidFill>
            <a:effectLst>
              <a:glow rad="228600">
                <a:schemeClr val="accent6">
                  <a:satMod val="175000"/>
                  <a:alpha val="40000"/>
                </a:schemeClr>
              </a:glow>
            </a:effectLst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63501</xdr:colOff>
      <xdr:row>4</xdr:row>
      <xdr:rowOff>99483</xdr:rowOff>
    </xdr:from>
    <xdr:to>
      <xdr:col>28</xdr:col>
      <xdr:colOff>201084</xdr:colOff>
      <xdr:row>11</xdr:row>
      <xdr:rowOff>158750</xdr:rowOff>
    </xdr:to>
    <xdr:sp macro="" textlink="">
      <xdr:nvSpPr>
        <xdr:cNvPr id="68" name="CaixaDeTexto 67"/>
        <xdr:cNvSpPr txBox="1"/>
      </xdr:nvSpPr>
      <xdr:spPr>
        <a:xfrm>
          <a:off x="14795501" y="861483"/>
          <a:ext cx="2592916" cy="13927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800" b="1">
              <a:solidFill>
                <a:schemeClr val="accent3">
                  <a:lumMod val="90000"/>
                </a:schemeClr>
              </a:solidFill>
              <a:latin typeface="Copperplate Gothic Light" panose="020E0507020206020404" pitchFamily="34" charset="0"/>
            </a:rPr>
            <a:t>Qtde</a:t>
          </a:r>
          <a:r>
            <a:rPr lang="pt-BR" sz="1800" b="1" baseline="0">
              <a:solidFill>
                <a:schemeClr val="accent3">
                  <a:lumMod val="90000"/>
                </a:schemeClr>
              </a:solidFill>
              <a:latin typeface="Copperplate Gothic Light" panose="020E0507020206020404" pitchFamily="34" charset="0"/>
            </a:rPr>
            <a:t> de pacientes por estado</a:t>
          </a:r>
        </a:p>
        <a:p>
          <a:pPr algn="ctr"/>
          <a:endParaRPr lang="pt-BR" sz="1800" b="1" baseline="0">
            <a:solidFill>
              <a:schemeClr val="accent3">
                <a:lumMod val="90000"/>
              </a:schemeClr>
            </a:solidFill>
            <a:latin typeface="Copperplate Gothic Light" panose="020E0507020206020404" pitchFamily="34" charset="0"/>
          </a:endParaRPr>
        </a:p>
        <a:p>
          <a:pPr algn="ctr"/>
          <a:r>
            <a:rPr lang="pt-BR" sz="1800" b="1" baseline="0">
              <a:solidFill>
                <a:schemeClr val="accent3">
                  <a:lumMod val="90000"/>
                </a:schemeClr>
              </a:solidFill>
              <a:latin typeface="Copperplate Gothic Light" panose="020E0507020206020404" pitchFamily="34" charset="0"/>
            </a:rPr>
            <a:t>Total Geral</a:t>
          </a:r>
          <a:endParaRPr lang="pt-BR" sz="1800" b="1">
            <a:solidFill>
              <a:schemeClr val="accent3">
                <a:lumMod val="90000"/>
              </a:schemeClr>
            </a:solidFill>
            <a:latin typeface="Copperplate Gothic Light" panose="020E0507020206020404" pitchFamily="34" charset="0"/>
          </a:endParaRPr>
        </a:p>
      </xdr:txBody>
    </xdr:sp>
    <xdr:clientData/>
  </xdr:twoCellAnchor>
  <xdr:twoCellAnchor>
    <xdr:from>
      <xdr:col>8</xdr:col>
      <xdr:colOff>229654</xdr:colOff>
      <xdr:row>25</xdr:row>
      <xdr:rowOff>35962</xdr:rowOff>
    </xdr:from>
    <xdr:to>
      <xdr:col>15</xdr:col>
      <xdr:colOff>378338</xdr:colOff>
      <xdr:row>27</xdr:row>
      <xdr:rowOff>150262</xdr:rowOff>
    </xdr:to>
    <xdr:sp macro="" textlink="">
      <xdr:nvSpPr>
        <xdr:cNvPr id="69" name="CaixaDeTexto 68"/>
        <xdr:cNvSpPr txBox="1"/>
      </xdr:nvSpPr>
      <xdr:spPr>
        <a:xfrm>
          <a:off x="5140321" y="4798462"/>
          <a:ext cx="4445517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800" b="1">
              <a:solidFill>
                <a:schemeClr val="accent2"/>
              </a:solidFill>
              <a:latin typeface="Copperplate Gothic Light" panose="020E0507020206020404" pitchFamily="34" charset="0"/>
            </a:rPr>
            <a:t>Análise por especialidade</a:t>
          </a:r>
        </a:p>
      </xdr:txBody>
    </xdr:sp>
    <xdr:clientData/>
  </xdr:twoCellAnchor>
  <xdr:twoCellAnchor>
    <xdr:from>
      <xdr:col>0</xdr:col>
      <xdr:colOff>388405</xdr:colOff>
      <xdr:row>27</xdr:row>
      <xdr:rowOff>25375</xdr:rowOff>
    </xdr:from>
    <xdr:to>
      <xdr:col>8</xdr:col>
      <xdr:colOff>63499</xdr:colOff>
      <xdr:row>42</xdr:row>
      <xdr:rowOff>84667</xdr:rowOff>
    </xdr:to>
    <xdr:graphicFrame macro="">
      <xdr:nvGraphicFramePr>
        <xdr:cNvPr id="70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8</xdr:col>
      <xdr:colOff>119585</xdr:colOff>
      <xdr:row>29</xdr:row>
      <xdr:rowOff>93108</xdr:rowOff>
    </xdr:from>
    <xdr:to>
      <xdr:col>15</xdr:col>
      <xdr:colOff>222244</xdr:colOff>
      <xdr:row>39</xdr:row>
      <xdr:rowOff>52891</xdr:rowOff>
    </xdr:to>
    <xdr:graphicFrame macro="">
      <xdr:nvGraphicFramePr>
        <xdr:cNvPr id="71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264582</xdr:colOff>
      <xdr:row>0</xdr:row>
      <xdr:rowOff>84666</xdr:rowOff>
    </xdr:from>
    <xdr:to>
      <xdr:col>1</xdr:col>
      <xdr:colOff>126998</xdr:colOff>
      <xdr:row>2</xdr:row>
      <xdr:rowOff>143281</xdr:rowOff>
    </xdr:to>
    <xdr:grpSp>
      <xdr:nvGrpSpPr>
        <xdr:cNvPr id="14" name="Grupo 13">
          <a:hlinkClick xmlns:r="http://schemas.openxmlformats.org/officeDocument/2006/relationships" r:id="rId29"/>
        </xdr:cNvPr>
        <xdr:cNvGrpSpPr/>
      </xdr:nvGrpSpPr>
      <xdr:grpSpPr>
        <a:xfrm>
          <a:off x="264582" y="84666"/>
          <a:ext cx="472016" cy="439615"/>
          <a:chOff x="423333" y="137583"/>
          <a:chExt cx="687917" cy="635000"/>
        </a:xfrm>
      </xdr:grpSpPr>
      <xdr:sp macro="" textlink="">
        <xdr:nvSpPr>
          <xdr:cNvPr id="4" name="Elipse 3"/>
          <xdr:cNvSpPr/>
        </xdr:nvSpPr>
        <xdr:spPr>
          <a:xfrm>
            <a:off x="423333" y="137583"/>
            <a:ext cx="687917" cy="635000"/>
          </a:xfrm>
          <a:prstGeom prst="ellipse">
            <a:avLst/>
          </a:prstGeom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13" name="Seta para a esquerda 12"/>
          <xdr:cNvSpPr/>
        </xdr:nvSpPr>
        <xdr:spPr>
          <a:xfrm>
            <a:off x="529168" y="296333"/>
            <a:ext cx="455083" cy="306917"/>
          </a:xfrm>
          <a:prstGeom prst="lef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 editAs="oneCell">
    <xdr:from>
      <xdr:col>0</xdr:col>
      <xdr:colOff>548210</xdr:colOff>
      <xdr:row>5</xdr:row>
      <xdr:rowOff>64028</xdr:rowOff>
    </xdr:from>
    <xdr:to>
      <xdr:col>10</xdr:col>
      <xdr:colOff>191552</xdr:colOff>
      <xdr:row>7</xdr:row>
      <xdr:rowOff>121178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mês 1"/>
            <xdr:cNvGraphicFramePr>
              <a:graphicFrameLocks noChangeAspect="1" noMove="1" noResize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ês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8210" y="1016528"/>
              <a:ext cx="5739342" cy="4381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</a:r>
            </a:p>
          </xdr:txBody>
        </xdr:sp>
      </mc:Fallback>
    </mc:AlternateContent>
    <xdr:clientData fLocksWithSheet="0"/>
  </xdr:twoCellAnchor>
  <xdr:twoCellAnchor editAs="oneCell">
    <xdr:from>
      <xdr:col>13</xdr:col>
      <xdr:colOff>167211</xdr:colOff>
      <xdr:row>4</xdr:row>
      <xdr:rowOff>116416</xdr:rowOff>
    </xdr:from>
    <xdr:to>
      <xdr:col>15</xdr:col>
      <xdr:colOff>291037</xdr:colOff>
      <xdr:row>8</xdr:row>
      <xdr:rowOff>68791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ano 1"/>
            <xdr:cNvGraphicFramePr>
              <a:graphicFrameLocks noChangeAspect="1" noMove="1" noResize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92011" y="878416"/>
              <a:ext cx="1343026" cy="7143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</a:r>
            </a:p>
          </xdr:txBody>
        </xdr:sp>
      </mc:Fallback>
    </mc:AlternateContent>
    <xdr:clientData fLocksWithSheet="0"/>
  </xdr:twoCellAnchor>
  <xdr:twoCellAnchor editAs="oneCell">
    <xdr:from>
      <xdr:col>16</xdr:col>
      <xdr:colOff>5292</xdr:colOff>
      <xdr:row>27</xdr:row>
      <xdr:rowOff>107950</xdr:rowOff>
    </xdr:from>
    <xdr:to>
      <xdr:col>20</xdr:col>
      <xdr:colOff>253999</xdr:colOff>
      <xdr:row>34</xdr:row>
      <xdr:rowOff>84667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4" name="Estado 1"/>
            <xdr:cNvGraphicFramePr>
              <a:graphicFrameLocks noChangeAspect="1" noMove="1" noResize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stad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758892" y="5251450"/>
              <a:ext cx="2687107" cy="131021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</a:r>
            </a:p>
          </xdr:txBody>
        </xdr:sp>
      </mc:Fallback>
    </mc:AlternateContent>
    <xdr:clientData fLocksWithSheet="0"/>
  </xdr:twoCellAnchor>
  <xdr:twoCellAnchor editAs="oneCell">
    <xdr:from>
      <xdr:col>10</xdr:col>
      <xdr:colOff>391578</xdr:colOff>
      <xdr:row>5</xdr:row>
      <xdr:rowOff>66145</xdr:rowOff>
    </xdr:from>
    <xdr:to>
      <xdr:col>12</xdr:col>
      <xdr:colOff>582077</xdr:colOff>
      <xdr:row>7</xdr:row>
      <xdr:rowOff>119061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2" name="Período"/>
            <xdr:cNvGraphicFramePr>
              <a:graphicFrameLocks noChangeAspect="1" noMove="1" noResize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eríod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487578" y="1018645"/>
              <a:ext cx="1409699" cy="43391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</a:r>
            </a:p>
          </xdr:txBody>
        </xdr:sp>
      </mc:Fallback>
    </mc:AlternateContent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476249</xdr:colOff>
      <xdr:row>2</xdr:row>
      <xdr:rowOff>58615</xdr:rowOff>
    </xdr:to>
    <xdr:grpSp>
      <xdr:nvGrpSpPr>
        <xdr:cNvPr id="2" name="Grupo 1">
          <a:hlinkClick xmlns:r="http://schemas.openxmlformats.org/officeDocument/2006/relationships" r:id="rId1"/>
        </xdr:cNvPr>
        <xdr:cNvGrpSpPr/>
      </xdr:nvGrpSpPr>
      <xdr:grpSpPr>
        <a:xfrm>
          <a:off x="0" y="0"/>
          <a:ext cx="476249" cy="439615"/>
          <a:chOff x="423333" y="137583"/>
          <a:chExt cx="687917" cy="635000"/>
        </a:xfrm>
      </xdr:grpSpPr>
      <xdr:sp macro="" textlink="">
        <xdr:nvSpPr>
          <xdr:cNvPr id="3" name="Elipse 2"/>
          <xdr:cNvSpPr/>
        </xdr:nvSpPr>
        <xdr:spPr>
          <a:xfrm>
            <a:off x="423333" y="137583"/>
            <a:ext cx="687917" cy="635000"/>
          </a:xfrm>
          <a:prstGeom prst="ellipse">
            <a:avLst/>
          </a:prstGeom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4" name="Seta para a esquerda 3"/>
          <xdr:cNvSpPr/>
        </xdr:nvSpPr>
        <xdr:spPr>
          <a:xfrm>
            <a:off x="529168" y="296333"/>
            <a:ext cx="455083" cy="306917"/>
          </a:xfrm>
          <a:prstGeom prst="lef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171450</xdr:colOff>
          <xdr:row>39</xdr:row>
          <xdr:rowOff>133350</xdr:rowOff>
        </xdr:from>
        <xdr:to>
          <xdr:col>13</xdr:col>
          <xdr:colOff>38100</xdr:colOff>
          <xdr:row>41</xdr:row>
          <xdr:rowOff>47625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3562.896477083334" createdVersion="4" refreshedVersion="4" minRefreshableVersion="3" recordCount="744">
  <cacheSource type="worksheet">
    <worksheetSource name="Tabela1"/>
  </cacheSource>
  <cacheFields count="11">
    <cacheField name="Nome completo" numFmtId="0">
      <sharedItems/>
    </cacheField>
    <cacheField name="Data da consulta" numFmtId="14">
      <sharedItems containsSemiMixedTypes="0" containsNonDate="0" containsDate="1" containsString="0" minDate="2015-01-01T00:00:00" maxDate="2019-01-01T00:00:00"/>
    </cacheField>
    <cacheField name="Horário da consulta" numFmtId="164">
      <sharedItems containsSemiMixedTypes="0" containsNonDate="0" containsDate="1" containsString="0" minDate="1899-12-30T08:00:00" maxDate="1899-12-30T18:00:00"/>
    </cacheField>
    <cacheField name="Especialidade" numFmtId="0">
      <sharedItems count="6">
        <s v="clínico geral"/>
        <s v="ortopedista"/>
        <s v="dentista"/>
        <s v="nutricionista"/>
        <s v="endocrinologista"/>
        <s v="otorrinolaringologista"/>
      </sharedItems>
    </cacheField>
    <cacheField name="Motivo" numFmtId="0">
      <sharedItems count="3">
        <s v="consulta"/>
        <s v="entrega de exames"/>
        <s v="pedido de receita"/>
      </sharedItems>
    </cacheField>
    <cacheField name="Comparecimento" numFmtId="0">
      <sharedItems count="2">
        <s v="sim"/>
        <s v="não"/>
      </sharedItems>
    </cacheField>
    <cacheField name="DDD" numFmtId="0">
      <sharedItems containsBlank="1" containsMixedTypes="1" containsNumber="1" containsInteger="1" minValue="1" maxValue="98"/>
    </cacheField>
    <cacheField name="Estado" numFmtId="165">
      <sharedItems containsMixedTypes="1" containsNumber="1" containsInteger="1" minValue="0" maxValue="0" count="22">
        <s v="SP"/>
        <s v="MG"/>
        <s v="AM"/>
        <s v="RS"/>
        <s v="RJ"/>
        <s v="BA"/>
        <s v="PR"/>
        <s v="CE"/>
        <s v="SE"/>
        <s v="ES"/>
        <s v="GO"/>
        <s v="RO"/>
        <s v="DF"/>
        <s v="SC"/>
        <n v="0"/>
        <s v="PE"/>
        <s v="AP"/>
        <s v="RN"/>
        <s v="MT"/>
        <s v="PA"/>
        <s v="MS"/>
        <s v="MA"/>
      </sharedItems>
    </cacheField>
    <cacheField name="mês" numFmtId="0">
      <sharedItems count="12">
        <s v="ago"/>
        <s v="jun"/>
        <s v="jul"/>
        <s v="mai"/>
        <s v="nov"/>
        <s v="jan"/>
        <s v="out"/>
        <s v="fev"/>
        <s v="abr"/>
        <s v="mar"/>
        <s v="dez"/>
        <s v="set"/>
      </sharedItems>
    </cacheField>
    <cacheField name="ano" numFmtId="0">
      <sharedItems count="4">
        <s v="2016"/>
        <s v="2015"/>
        <s v="2017"/>
        <s v="2018"/>
      </sharedItems>
    </cacheField>
    <cacheField name="Período" numFmtId="0">
      <sharedItems count="2">
        <s v="manhã"/>
        <s v="tarde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4">
  <r>
    <s v="Filipe Soares Benedito"/>
    <d v="2016-08-02T00:00:00"/>
    <d v="1899-12-30T08:00:00"/>
    <x v="0"/>
    <x v="0"/>
    <x v="0"/>
    <n v="15"/>
    <x v="0"/>
    <x v="0"/>
    <x v="0"/>
    <x v="0"/>
  </r>
  <r>
    <s v="Renata Verza Amaral Melo Breve"/>
    <d v="2016-08-26T00:00:00"/>
    <d v="1899-12-30T09:00:00"/>
    <x v="1"/>
    <x v="1"/>
    <x v="0"/>
    <n v="14"/>
    <x v="0"/>
    <x v="0"/>
    <x v="0"/>
    <x v="0"/>
  </r>
  <r>
    <s v="Johel"/>
    <d v="2015-06-27T00:00:00"/>
    <d v="1899-12-30T10:00:00"/>
    <x v="2"/>
    <x v="2"/>
    <x v="0"/>
    <n v="11"/>
    <x v="0"/>
    <x v="1"/>
    <x v="1"/>
    <x v="0"/>
  </r>
  <r>
    <s v="DENNISON HUGO DE SOUZA MONTEIRO"/>
    <d v="2016-07-29T00:00:00"/>
    <d v="1899-12-30T11:00:00"/>
    <x v="3"/>
    <x v="0"/>
    <x v="0"/>
    <n v="19"/>
    <x v="0"/>
    <x v="2"/>
    <x v="0"/>
    <x v="0"/>
  </r>
  <r>
    <s v="Valéria Conceição Pinheiro Alves"/>
    <d v="2016-05-20T00:00:00"/>
    <d v="1899-12-30T12:00:00"/>
    <x v="4"/>
    <x v="1"/>
    <x v="0"/>
    <n v="11"/>
    <x v="0"/>
    <x v="3"/>
    <x v="0"/>
    <x v="0"/>
  </r>
  <r>
    <s v="Jéssika Julie Camargo"/>
    <d v="2017-11-05T00:00:00"/>
    <d v="1899-12-30T13:00:00"/>
    <x v="5"/>
    <x v="2"/>
    <x v="0"/>
    <n v="19"/>
    <x v="0"/>
    <x v="4"/>
    <x v="2"/>
    <x v="1"/>
  </r>
  <r>
    <s v="Simone dos Santos Vieira"/>
    <d v="2016-01-14T00:00:00"/>
    <d v="1899-12-30T14:00:00"/>
    <x v="0"/>
    <x v="0"/>
    <x v="0"/>
    <n v="11"/>
    <x v="0"/>
    <x v="5"/>
    <x v="0"/>
    <x v="1"/>
  </r>
  <r>
    <s v="Felipe Amarante"/>
    <d v="2015-08-08T00:00:00"/>
    <d v="1899-12-30T15:00:00"/>
    <x v="1"/>
    <x v="1"/>
    <x v="1"/>
    <n v="11"/>
    <x v="0"/>
    <x v="0"/>
    <x v="1"/>
    <x v="1"/>
  </r>
  <r>
    <s v="Priscilla Chierici Sencades Coelhoso"/>
    <d v="2016-11-17T00:00:00"/>
    <d v="1899-12-30T16:00:00"/>
    <x v="2"/>
    <x v="2"/>
    <x v="0"/>
    <n v="11"/>
    <x v="0"/>
    <x v="4"/>
    <x v="0"/>
    <x v="1"/>
  </r>
  <r>
    <s v="SIDNE BALDAN"/>
    <d v="2015-10-31T00:00:00"/>
    <d v="1899-12-30T17:00:00"/>
    <x v="3"/>
    <x v="0"/>
    <x v="0"/>
    <n v="11"/>
    <x v="0"/>
    <x v="6"/>
    <x v="1"/>
    <x v="1"/>
  </r>
  <r>
    <s v="CARLOS EDUARDO DE MELLO SALLES"/>
    <d v="2017-10-20T00:00:00"/>
    <d v="1899-12-30T18:00:00"/>
    <x v="4"/>
    <x v="1"/>
    <x v="0"/>
    <n v="11"/>
    <x v="0"/>
    <x v="6"/>
    <x v="2"/>
    <x v="1"/>
  </r>
  <r>
    <s v="Anderson Ismair Oliveira Santos"/>
    <d v="2018-02-01T00:00:00"/>
    <d v="1899-12-30T08:00:00"/>
    <x v="5"/>
    <x v="2"/>
    <x v="0"/>
    <n v="31"/>
    <x v="1"/>
    <x v="7"/>
    <x v="3"/>
    <x v="0"/>
  </r>
  <r>
    <s v="Fernanda S Oliveira"/>
    <d v="2017-05-15T00:00:00"/>
    <d v="1899-12-30T09:00:00"/>
    <x v="0"/>
    <x v="0"/>
    <x v="0"/>
    <n v="11"/>
    <x v="0"/>
    <x v="3"/>
    <x v="2"/>
    <x v="0"/>
  </r>
  <r>
    <s v="JOSE LUIZ COELHO"/>
    <d v="2018-02-10T00:00:00"/>
    <d v="1899-12-30T10:00:00"/>
    <x v="1"/>
    <x v="1"/>
    <x v="0"/>
    <n v="19"/>
    <x v="0"/>
    <x v="7"/>
    <x v="3"/>
    <x v="0"/>
  </r>
  <r>
    <s v="WALTER LUIZ BATISTA ALVES"/>
    <d v="2015-04-25T00:00:00"/>
    <d v="1899-12-30T11:00:00"/>
    <x v="2"/>
    <x v="2"/>
    <x v="0"/>
    <n v="11"/>
    <x v="0"/>
    <x v="8"/>
    <x v="1"/>
    <x v="0"/>
  </r>
  <r>
    <s v="Marilia Q Lopes"/>
    <d v="2018-02-08T00:00:00"/>
    <d v="1899-12-30T12:00:00"/>
    <x v="3"/>
    <x v="0"/>
    <x v="1"/>
    <n v="11"/>
    <x v="0"/>
    <x v="7"/>
    <x v="3"/>
    <x v="0"/>
  </r>
  <r>
    <s v="Edson Rodrigues de Araujo Junior"/>
    <d v="2017-11-25T00:00:00"/>
    <d v="1899-12-30T13:00:00"/>
    <x v="4"/>
    <x v="1"/>
    <x v="0"/>
    <n v="16"/>
    <x v="0"/>
    <x v="4"/>
    <x v="2"/>
    <x v="1"/>
  </r>
  <r>
    <s v="RAFAEL GUIDI GARGANTINI"/>
    <d v="2016-04-23T00:00:00"/>
    <d v="1899-12-30T14:00:00"/>
    <x v="5"/>
    <x v="2"/>
    <x v="0"/>
    <n v="19"/>
    <x v="0"/>
    <x v="8"/>
    <x v="0"/>
    <x v="1"/>
  </r>
  <r>
    <s v="Thais Fragoso Gaia"/>
    <d v="2016-06-12T00:00:00"/>
    <d v="1899-12-30T15:00:00"/>
    <x v="0"/>
    <x v="0"/>
    <x v="0"/>
    <n v="11"/>
    <x v="0"/>
    <x v="1"/>
    <x v="0"/>
    <x v="1"/>
  </r>
  <r>
    <s v="FELIPE DE CARVALHO FRANCO"/>
    <d v="2018-08-19T00:00:00"/>
    <d v="1899-12-30T16:00:00"/>
    <x v="1"/>
    <x v="1"/>
    <x v="0"/>
    <n v="11"/>
    <x v="0"/>
    <x v="0"/>
    <x v="3"/>
    <x v="1"/>
  </r>
  <r>
    <s v="JULIO FABRICIO SOARES FURTADO BELÉM"/>
    <d v="2015-08-15T00:00:00"/>
    <d v="1899-12-30T17:00:00"/>
    <x v="2"/>
    <x v="2"/>
    <x v="0"/>
    <n v="92"/>
    <x v="2"/>
    <x v="0"/>
    <x v="1"/>
    <x v="1"/>
  </r>
  <r>
    <s v="Lojas Renner S A"/>
    <d v="2018-11-10T00:00:00"/>
    <d v="1899-12-30T18:00:00"/>
    <x v="3"/>
    <x v="0"/>
    <x v="0"/>
    <n v="51"/>
    <x v="3"/>
    <x v="4"/>
    <x v="3"/>
    <x v="1"/>
  </r>
  <r>
    <s v="Sueli Bernardeli"/>
    <d v="2018-07-07T00:00:00"/>
    <d v="1899-12-30T08:00:00"/>
    <x v="4"/>
    <x v="1"/>
    <x v="0"/>
    <n v="11"/>
    <x v="0"/>
    <x v="2"/>
    <x v="3"/>
    <x v="0"/>
  </r>
  <r>
    <s v="Maira Henrique Rodrigues"/>
    <d v="2018-03-28T00:00:00"/>
    <d v="1899-12-30T09:00:00"/>
    <x v="5"/>
    <x v="2"/>
    <x v="1"/>
    <n v="18"/>
    <x v="0"/>
    <x v="9"/>
    <x v="3"/>
    <x v="0"/>
  </r>
  <r>
    <s v="Ana Carolina Canezim Rodrigues"/>
    <d v="2018-04-17T00:00:00"/>
    <d v="1899-12-30T10:00:00"/>
    <x v="0"/>
    <x v="0"/>
    <x v="0"/>
    <n v="11"/>
    <x v="0"/>
    <x v="8"/>
    <x v="3"/>
    <x v="0"/>
  </r>
  <r>
    <s v="Bianca Braga"/>
    <d v="2018-02-08T00:00:00"/>
    <d v="1899-12-30T11:00:00"/>
    <x v="1"/>
    <x v="1"/>
    <x v="0"/>
    <n v="24"/>
    <x v="4"/>
    <x v="7"/>
    <x v="3"/>
    <x v="0"/>
  </r>
  <r>
    <s v="Dayana reboucas almeida de araujo"/>
    <d v="2015-01-21T00:00:00"/>
    <d v="1899-12-30T12:00:00"/>
    <x v="2"/>
    <x v="2"/>
    <x v="0"/>
    <n v="73"/>
    <x v="5"/>
    <x v="5"/>
    <x v="1"/>
    <x v="0"/>
  </r>
  <r>
    <s v="Deborah Fernandes Rezzadori"/>
    <d v="2016-08-16T00:00:00"/>
    <d v="1899-12-30T13:00:00"/>
    <x v="3"/>
    <x v="0"/>
    <x v="0"/>
    <n v="41"/>
    <x v="6"/>
    <x v="0"/>
    <x v="0"/>
    <x v="1"/>
  </r>
  <r>
    <s v="Marilice Moschini Borges"/>
    <d v="2017-02-02T00:00:00"/>
    <d v="1899-12-30T14:00:00"/>
    <x v="4"/>
    <x v="1"/>
    <x v="0"/>
    <n v="51"/>
    <x v="3"/>
    <x v="7"/>
    <x v="2"/>
    <x v="1"/>
  </r>
  <r>
    <s v="Talita de Oliveira"/>
    <d v="2017-11-03T00:00:00"/>
    <d v="1899-12-30T15:00:00"/>
    <x v="5"/>
    <x v="2"/>
    <x v="0"/>
    <n v="12"/>
    <x v="0"/>
    <x v="4"/>
    <x v="2"/>
    <x v="1"/>
  </r>
  <r>
    <s v="DÁDILA SILVA DE OLIVEIRA"/>
    <d v="2015-05-02T00:00:00"/>
    <d v="1899-12-30T16:00:00"/>
    <x v="0"/>
    <x v="0"/>
    <x v="0"/>
    <n v="85"/>
    <x v="7"/>
    <x v="3"/>
    <x v="1"/>
    <x v="1"/>
  </r>
  <r>
    <s v="Gabriela Torres Rocha Melo"/>
    <d v="2017-01-24T00:00:00"/>
    <d v="1899-12-30T17:00:00"/>
    <x v="1"/>
    <x v="1"/>
    <x v="1"/>
    <n v="79"/>
    <x v="8"/>
    <x v="5"/>
    <x v="2"/>
    <x v="1"/>
  </r>
  <r>
    <s v="Joyce Picoretti Monteiro"/>
    <d v="2016-05-16T00:00:00"/>
    <d v="1899-12-30T18:00:00"/>
    <x v="2"/>
    <x v="2"/>
    <x v="0"/>
    <n v="27"/>
    <x v="9"/>
    <x v="3"/>
    <x v="0"/>
    <x v="1"/>
  </r>
  <r>
    <s v="DAVIDSON FARAH JR"/>
    <d v="2018-12-26T00:00:00"/>
    <d v="1899-12-30T08:00:00"/>
    <x v="3"/>
    <x v="0"/>
    <x v="0"/>
    <n v="11"/>
    <x v="0"/>
    <x v="10"/>
    <x v="3"/>
    <x v="0"/>
  </r>
  <r>
    <s v="NATHALIA BRITO BARROSO"/>
    <d v="2018-06-23T00:00:00"/>
    <d v="1899-12-30T09:00:00"/>
    <x v="4"/>
    <x v="1"/>
    <x v="0"/>
    <n v="15"/>
    <x v="0"/>
    <x v="1"/>
    <x v="3"/>
    <x v="0"/>
  </r>
  <r>
    <s v="Wanessa Pereira da Silva"/>
    <d v="2015-02-08T00:00:00"/>
    <d v="1899-12-30T10:00:00"/>
    <x v="5"/>
    <x v="2"/>
    <x v="0"/>
    <n v="62"/>
    <x v="10"/>
    <x v="7"/>
    <x v="1"/>
    <x v="0"/>
  </r>
  <r>
    <s v="Patrícia Kelly de Almeida Pereira da Silva"/>
    <d v="2018-03-11T00:00:00"/>
    <d v="1899-12-30T11:00:00"/>
    <x v="0"/>
    <x v="0"/>
    <x v="0"/>
    <n v="19"/>
    <x v="0"/>
    <x v="9"/>
    <x v="3"/>
    <x v="0"/>
  </r>
  <r>
    <s v="Magno de Carvalho Montes"/>
    <d v="2018-12-09T00:00:00"/>
    <d v="1899-12-30T12:00:00"/>
    <x v="1"/>
    <x v="1"/>
    <x v="0"/>
    <n v="24"/>
    <x v="4"/>
    <x v="10"/>
    <x v="3"/>
    <x v="0"/>
  </r>
  <r>
    <s v="Gabriel Lourenço Soares"/>
    <d v="2015-11-30T00:00:00"/>
    <d v="1899-12-30T13:00:00"/>
    <x v="2"/>
    <x v="2"/>
    <x v="0"/>
    <n v="21"/>
    <x v="4"/>
    <x v="4"/>
    <x v="1"/>
    <x v="1"/>
  </r>
  <r>
    <s v="LILIAN ROBERTA DE JESUS"/>
    <d v="2018-12-24T00:00:00"/>
    <d v="1899-12-30T14:00:00"/>
    <x v="3"/>
    <x v="0"/>
    <x v="1"/>
    <n v="11"/>
    <x v="0"/>
    <x v="10"/>
    <x v="3"/>
    <x v="1"/>
  </r>
  <r>
    <s v="Edvaldo Nascimento de Paula"/>
    <d v="2016-11-21T00:00:00"/>
    <d v="1899-12-30T15:00:00"/>
    <x v="4"/>
    <x v="1"/>
    <x v="0"/>
    <n v="27"/>
    <x v="9"/>
    <x v="4"/>
    <x v="0"/>
    <x v="1"/>
  </r>
  <r>
    <s v="JULIO CARLOS DOS SANTOS SILVA"/>
    <d v="2018-12-27T00:00:00"/>
    <d v="1899-12-30T16:00:00"/>
    <x v="5"/>
    <x v="2"/>
    <x v="0"/>
    <n v="24"/>
    <x v="4"/>
    <x v="10"/>
    <x v="3"/>
    <x v="1"/>
  </r>
  <r>
    <s v="WILLIAM DA SILVA SANTOS"/>
    <d v="2015-04-02T00:00:00"/>
    <d v="1899-12-30T17:00:00"/>
    <x v="0"/>
    <x v="0"/>
    <x v="0"/>
    <n v="11"/>
    <x v="0"/>
    <x v="8"/>
    <x v="1"/>
    <x v="1"/>
  </r>
  <r>
    <s v="Bruno Araujo"/>
    <d v="2018-06-02T00:00:00"/>
    <d v="1899-12-30T18:00:00"/>
    <x v="1"/>
    <x v="1"/>
    <x v="0"/>
    <n v="14"/>
    <x v="0"/>
    <x v="1"/>
    <x v="3"/>
    <x v="1"/>
  </r>
  <r>
    <s v="Mayara Miranda"/>
    <d v="2017-11-18T00:00:00"/>
    <d v="1899-12-30T08:00:00"/>
    <x v="2"/>
    <x v="2"/>
    <x v="0"/>
    <n v="11"/>
    <x v="0"/>
    <x v="4"/>
    <x v="2"/>
    <x v="0"/>
  </r>
  <r>
    <s v="Josenildo José Pessoa"/>
    <d v="2015-06-21T00:00:00"/>
    <d v="1899-12-30T09:00:00"/>
    <x v="3"/>
    <x v="0"/>
    <x v="0"/>
    <n v="19"/>
    <x v="0"/>
    <x v="1"/>
    <x v="1"/>
    <x v="0"/>
  </r>
  <r>
    <s v="ALEXANDRE DE CASTRO VALLADARES FRAGA"/>
    <d v="2018-05-27T00:00:00"/>
    <d v="1899-12-30T10:00:00"/>
    <x v="4"/>
    <x v="1"/>
    <x v="0"/>
    <n v="75"/>
    <x v="5"/>
    <x v="3"/>
    <x v="3"/>
    <x v="0"/>
  </r>
  <r>
    <s v="Heribaldo Galindo de Souza Junior"/>
    <d v="2018-05-18T00:00:00"/>
    <d v="1899-12-30T11:00:00"/>
    <x v="5"/>
    <x v="2"/>
    <x v="1"/>
    <n v="11"/>
    <x v="0"/>
    <x v="3"/>
    <x v="3"/>
    <x v="0"/>
  </r>
  <r>
    <s v="ODICLEY MELO EUFRAZINO DA CRUZ"/>
    <d v="2015-06-20T00:00:00"/>
    <d v="1899-12-30T12:00:00"/>
    <x v="0"/>
    <x v="0"/>
    <x v="0"/>
    <n v="69"/>
    <x v="11"/>
    <x v="1"/>
    <x v="1"/>
    <x v="0"/>
  </r>
  <r>
    <s v="Catarina Zanata"/>
    <d v="2015-11-12T00:00:00"/>
    <d v="1899-12-30T13:00:00"/>
    <x v="1"/>
    <x v="1"/>
    <x v="0"/>
    <n v="11"/>
    <x v="0"/>
    <x v="4"/>
    <x v="1"/>
    <x v="1"/>
  </r>
  <r>
    <s v="Marcelo Piovesana"/>
    <d v="2015-12-06T00:00:00"/>
    <d v="1899-12-30T14:00:00"/>
    <x v="2"/>
    <x v="2"/>
    <x v="0"/>
    <n v="17"/>
    <x v="0"/>
    <x v="10"/>
    <x v="1"/>
    <x v="1"/>
  </r>
  <r>
    <s v="Hélio Büllau"/>
    <d v="2016-03-20T00:00:00"/>
    <d v="1899-12-30T15:00:00"/>
    <x v="3"/>
    <x v="0"/>
    <x v="0"/>
    <n v="54"/>
    <x v="3"/>
    <x v="9"/>
    <x v="0"/>
    <x v="1"/>
  </r>
  <r>
    <s v="Camila Gastão"/>
    <d v="2016-07-11T00:00:00"/>
    <d v="1899-12-30T16:00:00"/>
    <x v="4"/>
    <x v="1"/>
    <x v="0"/>
    <n v="11"/>
    <x v="0"/>
    <x v="2"/>
    <x v="0"/>
    <x v="1"/>
  </r>
  <r>
    <s v="Tiago de Pinho Lopes"/>
    <d v="2015-02-16T00:00:00"/>
    <d v="1899-12-30T17:00:00"/>
    <x v="5"/>
    <x v="2"/>
    <x v="0"/>
    <n v="31"/>
    <x v="1"/>
    <x v="7"/>
    <x v="1"/>
    <x v="1"/>
  </r>
  <r>
    <s v="Rodrigo Melo Xavier"/>
    <d v="2016-08-06T00:00:00"/>
    <d v="1899-12-30T18:00:00"/>
    <x v="0"/>
    <x v="0"/>
    <x v="0"/>
    <n v="61"/>
    <x v="12"/>
    <x v="0"/>
    <x v="0"/>
    <x v="1"/>
  </r>
  <r>
    <s v="Leandro Garcia da Silva"/>
    <d v="2015-04-27T00:00:00"/>
    <d v="1899-12-30T08:00:00"/>
    <x v="1"/>
    <x v="1"/>
    <x v="1"/>
    <n v="54"/>
    <x v="3"/>
    <x v="8"/>
    <x v="1"/>
    <x v="0"/>
  </r>
  <r>
    <s v="Gilmor Silva"/>
    <d v="2017-08-27T00:00:00"/>
    <d v="1899-12-30T09:00:00"/>
    <x v="2"/>
    <x v="2"/>
    <x v="0"/>
    <n v="11"/>
    <x v="0"/>
    <x v="0"/>
    <x v="2"/>
    <x v="0"/>
  </r>
  <r>
    <s v="João Victor Gonçalves Rodrigues"/>
    <d v="2018-01-10T00:00:00"/>
    <d v="1899-12-30T10:00:00"/>
    <x v="3"/>
    <x v="0"/>
    <x v="0"/>
    <n v="11"/>
    <x v="0"/>
    <x v="5"/>
    <x v="3"/>
    <x v="0"/>
  </r>
  <r>
    <s v="Rafael Emerson da Silva"/>
    <d v="2015-03-20T00:00:00"/>
    <d v="1899-12-30T11:00:00"/>
    <x v="4"/>
    <x v="1"/>
    <x v="0"/>
    <n v="61"/>
    <x v="12"/>
    <x v="9"/>
    <x v="1"/>
    <x v="0"/>
  </r>
  <r>
    <s v="IVANILDO AGRA LINS"/>
    <d v="2015-01-19T00:00:00"/>
    <d v="1899-12-30T12:00:00"/>
    <x v="5"/>
    <x v="2"/>
    <x v="0"/>
    <n v="11"/>
    <x v="0"/>
    <x v="5"/>
    <x v="1"/>
    <x v="0"/>
  </r>
  <r>
    <s v="Christoffer Tenorio Emidio de Souza"/>
    <d v="2016-03-25T00:00:00"/>
    <d v="1899-12-30T13:00:00"/>
    <x v="0"/>
    <x v="0"/>
    <x v="0"/>
    <n v="47"/>
    <x v="13"/>
    <x v="9"/>
    <x v="0"/>
    <x v="1"/>
  </r>
  <r>
    <s v="Thiago Terra"/>
    <d v="2016-10-03T00:00:00"/>
    <d v="1899-12-30T14:00:00"/>
    <x v="1"/>
    <x v="1"/>
    <x v="0"/>
    <n v="31"/>
    <x v="1"/>
    <x v="6"/>
    <x v="0"/>
    <x v="1"/>
  </r>
  <r>
    <s v="Sinagro Produtos Agropecuarios SA"/>
    <d v="2017-02-26T00:00:00"/>
    <d v="1899-12-30T15:00:00"/>
    <x v="2"/>
    <x v="2"/>
    <x v="0"/>
    <n v="62"/>
    <x v="10"/>
    <x v="7"/>
    <x v="2"/>
    <x v="1"/>
  </r>
  <r>
    <s v="Daniel Maliki"/>
    <d v="2016-12-18T00:00:00"/>
    <d v="1899-12-30T16:00:00"/>
    <x v="3"/>
    <x v="0"/>
    <x v="1"/>
    <n v="21"/>
    <x v="4"/>
    <x v="10"/>
    <x v="0"/>
    <x v="1"/>
  </r>
  <r>
    <s v="Fabio Sasaki"/>
    <d v="2016-10-16T00:00:00"/>
    <d v="1899-12-30T17:00:00"/>
    <x v="4"/>
    <x v="1"/>
    <x v="0"/>
    <n v="11"/>
    <x v="0"/>
    <x v="6"/>
    <x v="0"/>
    <x v="1"/>
  </r>
  <r>
    <s v="Claudionor Camargo Pinho"/>
    <d v="2016-12-12T00:00:00"/>
    <d v="1899-12-30T18:00:00"/>
    <x v="5"/>
    <x v="2"/>
    <x v="0"/>
    <n v="31"/>
    <x v="1"/>
    <x v="10"/>
    <x v="0"/>
    <x v="1"/>
  </r>
  <r>
    <s v="Marcus Cesare Ferrentini Sampaio"/>
    <d v="2015-08-19T00:00:00"/>
    <d v="1899-12-30T08:00:00"/>
    <x v="0"/>
    <x v="0"/>
    <x v="0"/>
    <n v="21"/>
    <x v="4"/>
    <x v="0"/>
    <x v="1"/>
    <x v="0"/>
  </r>
  <r>
    <s v="VIVIAN REZENDE DA SILVA"/>
    <d v="2016-01-30T00:00:00"/>
    <d v="1899-12-30T09:00:00"/>
    <x v="1"/>
    <x v="1"/>
    <x v="0"/>
    <n v="35"/>
    <x v="1"/>
    <x v="5"/>
    <x v="0"/>
    <x v="0"/>
  </r>
  <r>
    <s v="cristiano gualberto"/>
    <d v="2018-06-13T00:00:00"/>
    <d v="1899-12-30T10:00:00"/>
    <x v="2"/>
    <x v="2"/>
    <x v="0"/>
    <n v="62"/>
    <x v="10"/>
    <x v="1"/>
    <x v="3"/>
    <x v="0"/>
  </r>
  <r>
    <s v="Mirian Tarifa Buniak"/>
    <d v="2017-01-06T00:00:00"/>
    <d v="1899-12-30T11:00:00"/>
    <x v="3"/>
    <x v="0"/>
    <x v="0"/>
    <n v="11"/>
    <x v="0"/>
    <x v="5"/>
    <x v="2"/>
    <x v="0"/>
  </r>
  <r>
    <s v="Maira Souza Peixe"/>
    <d v="2016-05-05T00:00:00"/>
    <d v="1899-12-30T12:00:00"/>
    <x v="4"/>
    <x v="1"/>
    <x v="0"/>
    <n v="11"/>
    <x v="0"/>
    <x v="3"/>
    <x v="0"/>
    <x v="0"/>
  </r>
  <r>
    <s v="Renan Azevedo Gonçalves"/>
    <d v="2018-01-26T00:00:00"/>
    <d v="1899-12-30T13:00:00"/>
    <x v="5"/>
    <x v="2"/>
    <x v="1"/>
    <n v="11"/>
    <x v="0"/>
    <x v="5"/>
    <x v="3"/>
    <x v="1"/>
  </r>
  <r>
    <s v="Tatiane Yumi Sakaue"/>
    <d v="2015-01-24T00:00:00"/>
    <d v="1899-12-30T14:00:00"/>
    <x v="0"/>
    <x v="0"/>
    <x v="0"/>
    <n v="11"/>
    <x v="0"/>
    <x v="5"/>
    <x v="1"/>
    <x v="1"/>
  </r>
  <r>
    <s v="Gustavo da Silva Trindade"/>
    <d v="2015-11-01T00:00:00"/>
    <d v="1899-12-30T15:00:00"/>
    <x v="1"/>
    <x v="1"/>
    <x v="0"/>
    <n v="21"/>
    <x v="4"/>
    <x v="4"/>
    <x v="1"/>
    <x v="1"/>
  </r>
  <r>
    <s v="Fernanda da Costa"/>
    <d v="2016-11-24T00:00:00"/>
    <d v="1899-12-30T16:00:00"/>
    <x v="2"/>
    <x v="2"/>
    <x v="0"/>
    <n v="21"/>
    <x v="4"/>
    <x v="4"/>
    <x v="0"/>
    <x v="1"/>
  </r>
  <r>
    <s v="Cristina Holmberg"/>
    <d v="2016-05-04T00:00:00"/>
    <d v="1899-12-30T17:00:00"/>
    <x v="3"/>
    <x v="0"/>
    <x v="0"/>
    <s v=""/>
    <x v="14"/>
    <x v="3"/>
    <x v="0"/>
    <x v="1"/>
  </r>
  <r>
    <s v="Evelyn Batista da Silva"/>
    <d v="2016-02-22T00:00:00"/>
    <d v="1899-12-30T18:00:00"/>
    <x v="4"/>
    <x v="1"/>
    <x v="0"/>
    <n v="11"/>
    <x v="0"/>
    <x v="7"/>
    <x v="0"/>
    <x v="1"/>
  </r>
  <r>
    <s v="Reginaldo Candido do Amaral"/>
    <d v="2016-01-30T00:00:00"/>
    <d v="1899-12-30T08:00:00"/>
    <x v="5"/>
    <x v="2"/>
    <x v="0"/>
    <n v="14"/>
    <x v="0"/>
    <x v="5"/>
    <x v="0"/>
    <x v="0"/>
  </r>
  <r>
    <s v="Daniel Martins Junior"/>
    <d v="2015-05-15T00:00:00"/>
    <d v="1899-12-30T09:00:00"/>
    <x v="0"/>
    <x v="0"/>
    <x v="0"/>
    <n v="11"/>
    <x v="0"/>
    <x v="3"/>
    <x v="1"/>
    <x v="0"/>
  </r>
  <r>
    <s v="Kleiner masculino Soares"/>
    <d v="2016-03-01T00:00:00"/>
    <d v="1899-12-30T10:00:00"/>
    <x v="1"/>
    <x v="1"/>
    <x v="1"/>
    <n v="92"/>
    <x v="2"/>
    <x v="9"/>
    <x v="0"/>
    <x v="0"/>
  </r>
  <r>
    <s v="José Hernandes Freitas da silva"/>
    <d v="2016-12-25T00:00:00"/>
    <d v="1899-12-30T11:00:00"/>
    <x v="2"/>
    <x v="2"/>
    <x v="0"/>
    <n v="87"/>
    <x v="15"/>
    <x v="10"/>
    <x v="0"/>
    <x v="0"/>
  </r>
  <r>
    <s v="Sheila Morais"/>
    <d v="2015-06-03T00:00:00"/>
    <d v="1899-12-30T12:00:00"/>
    <x v="3"/>
    <x v="0"/>
    <x v="0"/>
    <s v=""/>
    <x v="14"/>
    <x v="1"/>
    <x v="1"/>
    <x v="0"/>
  </r>
  <r>
    <s v="Micaella Sedrez Dos Santos"/>
    <d v="2017-05-04T00:00:00"/>
    <d v="1899-12-30T13:00:00"/>
    <x v="4"/>
    <x v="1"/>
    <x v="0"/>
    <n v="48"/>
    <x v="13"/>
    <x v="3"/>
    <x v="2"/>
    <x v="1"/>
  </r>
  <r>
    <s v="Silvana de medeiros martins da silva"/>
    <d v="2017-09-16T00:00:00"/>
    <d v="1899-12-30T14:00:00"/>
    <x v="5"/>
    <x v="2"/>
    <x v="0"/>
    <n v="11"/>
    <x v="0"/>
    <x v="11"/>
    <x v="2"/>
    <x v="1"/>
  </r>
  <r>
    <s v="Aloisio Soares"/>
    <d v="2017-05-03T00:00:00"/>
    <d v="1899-12-30T15:00:00"/>
    <x v="0"/>
    <x v="0"/>
    <x v="0"/>
    <n v="31"/>
    <x v="1"/>
    <x v="3"/>
    <x v="2"/>
    <x v="1"/>
  </r>
  <r>
    <s v="Wellington Luís"/>
    <d v="2017-05-21T00:00:00"/>
    <d v="1899-12-30T16:00:00"/>
    <x v="1"/>
    <x v="1"/>
    <x v="0"/>
    <n v="21"/>
    <x v="4"/>
    <x v="3"/>
    <x v="2"/>
    <x v="1"/>
  </r>
  <r>
    <s v="Daniel Goulart Dias"/>
    <d v="2017-10-27T00:00:00"/>
    <d v="1899-12-30T17:00:00"/>
    <x v="2"/>
    <x v="2"/>
    <x v="0"/>
    <n v="47"/>
    <x v="13"/>
    <x v="6"/>
    <x v="2"/>
    <x v="1"/>
  </r>
  <r>
    <s v="João Bosco de Barros"/>
    <d v="2016-12-02T00:00:00"/>
    <d v="1899-12-30T18:00:00"/>
    <x v="3"/>
    <x v="0"/>
    <x v="1"/>
    <n v="62"/>
    <x v="10"/>
    <x v="10"/>
    <x v="0"/>
    <x v="1"/>
  </r>
  <r>
    <s v="Catarina Luiza de Araújo"/>
    <d v="2015-10-10T00:00:00"/>
    <d v="1899-12-30T08:00:00"/>
    <x v="4"/>
    <x v="1"/>
    <x v="0"/>
    <n v="21"/>
    <x v="4"/>
    <x v="6"/>
    <x v="1"/>
    <x v="0"/>
  </r>
  <r>
    <s v="THAIS FERNANDA AVILA MARQUES GALVÃO"/>
    <d v="2017-04-12T00:00:00"/>
    <d v="1899-12-30T09:00:00"/>
    <x v="5"/>
    <x v="2"/>
    <x v="0"/>
    <n v="11"/>
    <x v="0"/>
    <x v="8"/>
    <x v="2"/>
    <x v="0"/>
  </r>
  <r>
    <s v="JORGE AURELIO CUNHA VAN LARE"/>
    <d v="2016-02-04T00:00:00"/>
    <d v="1899-12-30T10:00:00"/>
    <x v="0"/>
    <x v="0"/>
    <x v="0"/>
    <n v="51"/>
    <x v="3"/>
    <x v="7"/>
    <x v="0"/>
    <x v="0"/>
  </r>
  <r>
    <s v="Carlos Alberto Scabelli"/>
    <d v="2018-01-04T00:00:00"/>
    <d v="1899-12-30T11:00:00"/>
    <x v="1"/>
    <x v="1"/>
    <x v="0"/>
    <n v="11"/>
    <x v="0"/>
    <x v="5"/>
    <x v="3"/>
    <x v="0"/>
  </r>
  <r>
    <s v="Bruno Moura Perillo"/>
    <d v="2017-11-11T00:00:00"/>
    <d v="1899-12-30T12:00:00"/>
    <x v="2"/>
    <x v="2"/>
    <x v="0"/>
    <n v="62"/>
    <x v="10"/>
    <x v="4"/>
    <x v="2"/>
    <x v="0"/>
  </r>
  <r>
    <s v="EMANUEL DIAS DE VASCONCELOS"/>
    <d v="2016-11-12T00:00:00"/>
    <d v="1899-12-30T13:00:00"/>
    <x v="3"/>
    <x v="0"/>
    <x v="0"/>
    <n v="61"/>
    <x v="12"/>
    <x v="4"/>
    <x v="0"/>
    <x v="1"/>
  </r>
  <r>
    <s v="Fernanda Dutra da Rosa Eccard"/>
    <d v="2017-07-19T00:00:00"/>
    <d v="1899-12-30T14:00:00"/>
    <x v="4"/>
    <x v="1"/>
    <x v="0"/>
    <n v="21"/>
    <x v="4"/>
    <x v="2"/>
    <x v="2"/>
    <x v="1"/>
  </r>
  <r>
    <s v="Luiz Augusto Julião de Camargo"/>
    <d v="2018-02-13T00:00:00"/>
    <d v="1899-12-30T15:00:00"/>
    <x v="5"/>
    <x v="2"/>
    <x v="1"/>
    <n v="16"/>
    <x v="0"/>
    <x v="7"/>
    <x v="3"/>
    <x v="1"/>
  </r>
  <r>
    <s v="Thaís Moura Cunha de Souza"/>
    <d v="2017-11-15T00:00:00"/>
    <d v="1899-12-30T16:00:00"/>
    <x v="0"/>
    <x v="0"/>
    <x v="0"/>
    <n v="11"/>
    <x v="0"/>
    <x v="4"/>
    <x v="2"/>
    <x v="1"/>
  </r>
  <r>
    <s v="Tiago Couto Simões Vilas Boas"/>
    <d v="2018-05-29T00:00:00"/>
    <d v="1899-12-30T17:00:00"/>
    <x v="1"/>
    <x v="1"/>
    <x v="0"/>
    <n v="11"/>
    <x v="0"/>
    <x v="3"/>
    <x v="3"/>
    <x v="1"/>
  </r>
  <r>
    <s v="Anésio Felix Junior"/>
    <d v="2018-04-13T00:00:00"/>
    <d v="1899-12-30T18:00:00"/>
    <x v="2"/>
    <x v="2"/>
    <x v="0"/>
    <n v="11"/>
    <x v="0"/>
    <x v="8"/>
    <x v="3"/>
    <x v="1"/>
  </r>
  <r>
    <s v="igor abreu de lima santana"/>
    <d v="2017-02-18T00:00:00"/>
    <d v="1899-12-30T08:00:00"/>
    <x v="3"/>
    <x v="0"/>
    <x v="0"/>
    <n v="71"/>
    <x v="5"/>
    <x v="7"/>
    <x v="2"/>
    <x v="0"/>
  </r>
  <r>
    <s v="Josanias Boshammer de Oliveira"/>
    <d v="2016-10-12T00:00:00"/>
    <d v="1899-12-30T09:00:00"/>
    <x v="4"/>
    <x v="1"/>
    <x v="0"/>
    <n v="11"/>
    <x v="0"/>
    <x v="6"/>
    <x v="0"/>
    <x v="0"/>
  </r>
  <r>
    <s v="PBSF - Protecting Brains &amp; Saving Futures"/>
    <d v="2016-05-26T00:00:00"/>
    <d v="1899-12-30T10:00:00"/>
    <x v="5"/>
    <x v="2"/>
    <x v="0"/>
    <n v="11"/>
    <x v="0"/>
    <x v="3"/>
    <x v="0"/>
    <x v="0"/>
  </r>
  <r>
    <s v="Roberto Gonçalves dos Santos"/>
    <d v="2017-02-06T00:00:00"/>
    <d v="1899-12-30T11:00:00"/>
    <x v="0"/>
    <x v="0"/>
    <x v="0"/>
    <n v="41"/>
    <x v="6"/>
    <x v="7"/>
    <x v="2"/>
    <x v="0"/>
  </r>
  <r>
    <s v="Hudson Oliveira de Araujo"/>
    <d v="2015-06-02T00:00:00"/>
    <d v="1899-12-30T12:00:00"/>
    <x v="1"/>
    <x v="1"/>
    <x v="1"/>
    <n v="19"/>
    <x v="0"/>
    <x v="1"/>
    <x v="1"/>
    <x v="0"/>
  </r>
  <r>
    <s v="Carina Mayumi Hosaka de Vasconcelos"/>
    <d v="2018-03-12T00:00:00"/>
    <d v="1899-12-30T13:00:00"/>
    <x v="2"/>
    <x v="2"/>
    <x v="0"/>
    <n v="61"/>
    <x v="12"/>
    <x v="9"/>
    <x v="3"/>
    <x v="1"/>
  </r>
  <r>
    <s v="Adriana Colinsque Freire"/>
    <d v="2016-02-17T00:00:00"/>
    <d v="1899-12-30T14:00:00"/>
    <x v="3"/>
    <x v="0"/>
    <x v="0"/>
    <n v="19"/>
    <x v="0"/>
    <x v="7"/>
    <x v="0"/>
    <x v="1"/>
  </r>
  <r>
    <s v="rose danielle oliveira de barros"/>
    <d v="2016-10-02T00:00:00"/>
    <d v="1899-12-30T15:00:00"/>
    <x v="4"/>
    <x v="1"/>
    <x v="0"/>
    <n v="96"/>
    <x v="16"/>
    <x v="6"/>
    <x v="0"/>
    <x v="1"/>
  </r>
  <r>
    <s v="TAMYRYS VIEIRA COSTA"/>
    <d v="2016-12-15T00:00:00"/>
    <d v="1899-12-30T16:00:00"/>
    <x v="5"/>
    <x v="2"/>
    <x v="0"/>
    <n v="62"/>
    <x v="10"/>
    <x v="10"/>
    <x v="0"/>
    <x v="1"/>
  </r>
  <r>
    <s v="Alexandre Rossetti Cardoso"/>
    <d v="2017-06-09T00:00:00"/>
    <d v="1899-12-30T17:00:00"/>
    <x v="0"/>
    <x v="0"/>
    <x v="0"/>
    <n v="11"/>
    <x v="0"/>
    <x v="1"/>
    <x v="2"/>
    <x v="1"/>
  </r>
  <r>
    <s v="Jussiara Moraes Camargo"/>
    <d v="2016-03-11T00:00:00"/>
    <d v="1899-12-30T18:00:00"/>
    <x v="1"/>
    <x v="1"/>
    <x v="0"/>
    <n v="11"/>
    <x v="0"/>
    <x v="9"/>
    <x v="0"/>
    <x v="1"/>
  </r>
  <r>
    <s v="MARCUS VINICIUS TOBIAS MENDES DE OLIVEIRA"/>
    <d v="2017-10-01T00:00:00"/>
    <d v="1899-12-30T08:00:00"/>
    <x v="2"/>
    <x v="2"/>
    <x v="0"/>
    <n v="11"/>
    <x v="0"/>
    <x v="6"/>
    <x v="2"/>
    <x v="0"/>
  </r>
  <r>
    <s v="Fabiana Seabra Nunes"/>
    <d v="2015-09-03T00:00:00"/>
    <d v="1899-12-30T09:00:00"/>
    <x v="3"/>
    <x v="0"/>
    <x v="1"/>
    <n v="11"/>
    <x v="0"/>
    <x v="11"/>
    <x v="1"/>
    <x v="0"/>
  </r>
  <r>
    <s v="Rodrigo Pastl Pontes"/>
    <d v="2016-10-17T00:00:00"/>
    <d v="1899-12-30T10:00:00"/>
    <x v="4"/>
    <x v="1"/>
    <x v="0"/>
    <n v="45"/>
    <x v="6"/>
    <x v="6"/>
    <x v="0"/>
    <x v="0"/>
  </r>
  <r>
    <s v="Pedro Fonseca"/>
    <d v="2017-11-17T00:00:00"/>
    <d v="1899-12-30T11:00:00"/>
    <x v="5"/>
    <x v="2"/>
    <x v="0"/>
    <n v="34"/>
    <x v="1"/>
    <x v="4"/>
    <x v="2"/>
    <x v="0"/>
  </r>
  <r>
    <s v="Michel Martins"/>
    <d v="2017-04-01T00:00:00"/>
    <d v="1899-12-30T12:00:00"/>
    <x v="0"/>
    <x v="0"/>
    <x v="0"/>
    <n v="41"/>
    <x v="6"/>
    <x v="8"/>
    <x v="2"/>
    <x v="0"/>
  </r>
  <r>
    <s v="MIRIAM DE OLIVEIRA ACUNHA"/>
    <d v="2017-08-30T00:00:00"/>
    <d v="1899-12-30T13:00:00"/>
    <x v="1"/>
    <x v="1"/>
    <x v="0"/>
    <n v="11"/>
    <x v="0"/>
    <x v="0"/>
    <x v="2"/>
    <x v="1"/>
  </r>
  <r>
    <s v="vanessa arteaga"/>
    <d v="2017-07-12T00:00:00"/>
    <d v="1899-12-30T14:00:00"/>
    <x v="2"/>
    <x v="2"/>
    <x v="0"/>
    <n v="21"/>
    <x v="4"/>
    <x v="2"/>
    <x v="2"/>
    <x v="1"/>
  </r>
  <r>
    <s v="Jordão Ferreira do Nascimento Filho"/>
    <d v="2017-07-25T00:00:00"/>
    <d v="1899-12-30T15:00:00"/>
    <x v="3"/>
    <x v="0"/>
    <x v="0"/>
    <n v="21"/>
    <x v="4"/>
    <x v="2"/>
    <x v="2"/>
    <x v="1"/>
  </r>
  <r>
    <s v="RENÊ OSVALDO HAENDCHEN"/>
    <d v="2018-07-30T00:00:00"/>
    <d v="1899-12-30T16:00:00"/>
    <x v="4"/>
    <x v="1"/>
    <x v="0"/>
    <n v="48"/>
    <x v="13"/>
    <x v="2"/>
    <x v="3"/>
    <x v="1"/>
  </r>
  <r>
    <s v="sana bichler"/>
    <d v="2018-05-13T00:00:00"/>
    <d v="1899-12-30T17:00:00"/>
    <x v="5"/>
    <x v="2"/>
    <x v="1"/>
    <n v="53"/>
    <x v="3"/>
    <x v="3"/>
    <x v="3"/>
    <x v="1"/>
  </r>
  <r>
    <s v="PRISCILA REIS GUIMARAES BARTELEGA"/>
    <d v="2016-06-22T00:00:00"/>
    <d v="1899-12-30T18:00:00"/>
    <x v="0"/>
    <x v="0"/>
    <x v="0"/>
    <n v="35"/>
    <x v="1"/>
    <x v="1"/>
    <x v="0"/>
    <x v="1"/>
  </r>
  <r>
    <s v="Amanda Letícia Toledo Marin"/>
    <d v="2016-12-20T00:00:00"/>
    <d v="1899-12-30T08:00:00"/>
    <x v="1"/>
    <x v="1"/>
    <x v="0"/>
    <n v="71"/>
    <x v="5"/>
    <x v="10"/>
    <x v="0"/>
    <x v="0"/>
  </r>
  <r>
    <s v="HENRIQUE M ALMEIDA"/>
    <d v="2017-11-26T00:00:00"/>
    <d v="1899-12-30T09:00:00"/>
    <x v="2"/>
    <x v="2"/>
    <x v="0"/>
    <n v="11"/>
    <x v="0"/>
    <x v="4"/>
    <x v="2"/>
    <x v="0"/>
  </r>
  <r>
    <s v="ANTONIO CARLOS PINHEIRO MARQUES"/>
    <d v="2017-03-11T00:00:00"/>
    <d v="1899-12-30T10:00:00"/>
    <x v="3"/>
    <x v="0"/>
    <x v="0"/>
    <n v="85"/>
    <x v="7"/>
    <x v="9"/>
    <x v="2"/>
    <x v="0"/>
  </r>
  <r>
    <s v="Eric Mesia Tuesta"/>
    <d v="2018-06-27T00:00:00"/>
    <d v="1899-12-30T11:00:00"/>
    <x v="4"/>
    <x v="1"/>
    <x v="0"/>
    <s v=""/>
    <x v="14"/>
    <x v="1"/>
    <x v="3"/>
    <x v="0"/>
  </r>
  <r>
    <s v="FABIO DANTAS CASTRO"/>
    <d v="2018-02-10T00:00:00"/>
    <d v="1899-12-30T12:00:00"/>
    <x v="5"/>
    <x v="2"/>
    <x v="0"/>
    <n v="11"/>
    <x v="0"/>
    <x v="7"/>
    <x v="3"/>
    <x v="0"/>
  </r>
  <r>
    <s v="WV TRANSPORTES DE CARGAS EM GERAL LTDA"/>
    <d v="2018-07-27T00:00:00"/>
    <d v="1899-12-30T13:00:00"/>
    <x v="0"/>
    <x v="0"/>
    <x v="0"/>
    <n v="11"/>
    <x v="0"/>
    <x v="2"/>
    <x v="3"/>
    <x v="1"/>
  </r>
  <r>
    <s v="Cristiane Lima"/>
    <d v="2015-06-21T00:00:00"/>
    <d v="1899-12-30T14:00:00"/>
    <x v="1"/>
    <x v="1"/>
    <x v="1"/>
    <n v="92"/>
    <x v="2"/>
    <x v="1"/>
    <x v="1"/>
    <x v="1"/>
  </r>
  <r>
    <s v="Tiago Fonseca Pontes Cortez"/>
    <d v="2016-05-26T00:00:00"/>
    <d v="1899-12-30T15:00:00"/>
    <x v="2"/>
    <x v="2"/>
    <x v="0"/>
    <n v="11"/>
    <x v="0"/>
    <x v="3"/>
    <x v="0"/>
    <x v="1"/>
  </r>
  <r>
    <s v="Rafael Galasso Galvão"/>
    <d v="2018-11-19T00:00:00"/>
    <d v="1899-12-30T16:00:00"/>
    <x v="3"/>
    <x v="0"/>
    <x v="0"/>
    <n v="11"/>
    <x v="0"/>
    <x v="4"/>
    <x v="3"/>
    <x v="1"/>
  </r>
  <r>
    <s v="Ricardo Sodré"/>
    <d v="2015-02-17T00:00:00"/>
    <d v="1899-12-30T17:00:00"/>
    <x v="4"/>
    <x v="1"/>
    <x v="0"/>
    <n v="11"/>
    <x v="0"/>
    <x v="7"/>
    <x v="1"/>
    <x v="1"/>
  </r>
  <r>
    <s v="Alessandra da Silva Craveiro"/>
    <d v="2015-03-29T00:00:00"/>
    <d v="1899-12-30T18:00:00"/>
    <x v="5"/>
    <x v="2"/>
    <x v="0"/>
    <n v="11"/>
    <x v="0"/>
    <x v="9"/>
    <x v="1"/>
    <x v="1"/>
  </r>
  <r>
    <s v="jader.asd@hotmail.com"/>
    <d v="2015-12-08T00:00:00"/>
    <d v="1899-12-30T08:00:00"/>
    <x v="0"/>
    <x v="0"/>
    <x v="0"/>
    <n v="35"/>
    <x v="1"/>
    <x v="10"/>
    <x v="1"/>
    <x v="0"/>
  </r>
  <r>
    <s v="Ana Flavia Ferreira Rodrigues"/>
    <d v="2016-03-01T00:00:00"/>
    <d v="1899-12-30T09:00:00"/>
    <x v="1"/>
    <x v="1"/>
    <x v="0"/>
    <n v="11"/>
    <x v="0"/>
    <x v="9"/>
    <x v="0"/>
    <x v="0"/>
  </r>
  <r>
    <s v="Katia Aparecida Martins araujo"/>
    <d v="2016-01-04T00:00:00"/>
    <d v="1899-12-30T10:00:00"/>
    <x v="2"/>
    <x v="2"/>
    <x v="0"/>
    <n v="11"/>
    <x v="0"/>
    <x v="5"/>
    <x v="0"/>
    <x v="0"/>
  </r>
  <r>
    <s v="Pedro Martins Rodrigues"/>
    <d v="2018-06-29T00:00:00"/>
    <d v="1899-12-30T11:00:00"/>
    <x v="3"/>
    <x v="0"/>
    <x v="1"/>
    <n v="61"/>
    <x v="12"/>
    <x v="1"/>
    <x v="3"/>
    <x v="0"/>
  </r>
  <r>
    <s v="Lílian Mendes da Cruz Pereira"/>
    <d v="2018-07-23T00:00:00"/>
    <d v="1899-12-30T12:00:00"/>
    <x v="4"/>
    <x v="1"/>
    <x v="0"/>
    <n v="71"/>
    <x v="5"/>
    <x v="2"/>
    <x v="3"/>
    <x v="0"/>
  </r>
  <r>
    <s v="Joycilene Cristina Rigonato"/>
    <d v="2016-09-18T00:00:00"/>
    <d v="1899-12-30T13:00:00"/>
    <x v="5"/>
    <x v="2"/>
    <x v="0"/>
    <n v="41"/>
    <x v="6"/>
    <x v="11"/>
    <x v="0"/>
    <x v="1"/>
  </r>
  <r>
    <s v="Natanael Ferreira Pinto"/>
    <d v="2017-11-21T00:00:00"/>
    <d v="1899-12-30T14:00:00"/>
    <x v="0"/>
    <x v="0"/>
    <x v="0"/>
    <n v="41"/>
    <x v="6"/>
    <x v="4"/>
    <x v="2"/>
    <x v="1"/>
  </r>
  <r>
    <s v="Gustavo Barbosa da Rocha"/>
    <d v="2018-11-29T00:00:00"/>
    <d v="1899-12-30T15:00:00"/>
    <x v="1"/>
    <x v="1"/>
    <x v="0"/>
    <n v="11"/>
    <x v="0"/>
    <x v="4"/>
    <x v="3"/>
    <x v="1"/>
  </r>
  <r>
    <s v="MARIANA COSTA MERCADANTE CANCADO"/>
    <d v="2016-10-17T00:00:00"/>
    <d v="1899-12-30T16:00:00"/>
    <x v="2"/>
    <x v="2"/>
    <x v="0"/>
    <n v="31"/>
    <x v="1"/>
    <x v="6"/>
    <x v="0"/>
    <x v="1"/>
  </r>
  <r>
    <s v="Fernando Perez Cappello"/>
    <d v="2015-06-08T00:00:00"/>
    <d v="1899-12-30T17:00:00"/>
    <x v="3"/>
    <x v="0"/>
    <x v="0"/>
    <n v="19"/>
    <x v="0"/>
    <x v="1"/>
    <x v="1"/>
    <x v="1"/>
  </r>
  <r>
    <s v="MARCELO LUIZ MEIRA"/>
    <d v="2017-02-23T00:00:00"/>
    <d v="1899-12-30T18:00:00"/>
    <x v="4"/>
    <x v="1"/>
    <x v="0"/>
    <n v="17"/>
    <x v="0"/>
    <x v="7"/>
    <x v="2"/>
    <x v="1"/>
  </r>
  <r>
    <s v="Mauricio Resende Cunha"/>
    <d v="2018-11-18T00:00:00"/>
    <d v="1899-12-30T08:00:00"/>
    <x v="5"/>
    <x v="2"/>
    <x v="1"/>
    <n v="14"/>
    <x v="0"/>
    <x v="4"/>
    <x v="3"/>
    <x v="0"/>
  </r>
  <r>
    <s v="Evaldo Pimentel Cardoso de Sá"/>
    <d v="2016-04-11T00:00:00"/>
    <d v="1899-12-30T09:00:00"/>
    <x v="0"/>
    <x v="0"/>
    <x v="0"/>
    <n v="24"/>
    <x v="4"/>
    <x v="8"/>
    <x v="0"/>
    <x v="0"/>
  </r>
  <r>
    <s v="JAUMIR MARQUES FERREIRA"/>
    <d v="2015-04-16T00:00:00"/>
    <d v="1899-12-30T10:00:00"/>
    <x v="1"/>
    <x v="1"/>
    <x v="0"/>
    <n v="69"/>
    <x v="11"/>
    <x v="8"/>
    <x v="1"/>
    <x v="0"/>
  </r>
  <r>
    <s v="Carlos Junior de Freitas"/>
    <d v="2018-05-05T00:00:00"/>
    <d v="1899-12-30T11:00:00"/>
    <x v="2"/>
    <x v="2"/>
    <x v="0"/>
    <n v="11"/>
    <x v="0"/>
    <x v="3"/>
    <x v="3"/>
    <x v="0"/>
  </r>
  <r>
    <s v="LUIS FERNANDO FERREIRA MOTA"/>
    <d v="2016-02-14T00:00:00"/>
    <d v="1899-12-30T12:00:00"/>
    <x v="3"/>
    <x v="0"/>
    <x v="0"/>
    <n v="19"/>
    <x v="0"/>
    <x v="7"/>
    <x v="0"/>
    <x v="0"/>
  </r>
  <r>
    <s v="Valéria Garcia dos Santos Furtado"/>
    <d v="2017-03-07T00:00:00"/>
    <d v="1899-12-30T13:00:00"/>
    <x v="4"/>
    <x v="1"/>
    <x v="0"/>
    <n v="12"/>
    <x v="0"/>
    <x v="9"/>
    <x v="2"/>
    <x v="1"/>
  </r>
  <r>
    <s v="Sérgio Alves da Silva Santos"/>
    <d v="2017-08-23T00:00:00"/>
    <d v="1899-12-30T14:00:00"/>
    <x v="5"/>
    <x v="2"/>
    <x v="0"/>
    <n v="11"/>
    <x v="0"/>
    <x v="0"/>
    <x v="2"/>
    <x v="1"/>
  </r>
  <r>
    <s v="Marcos Toledo"/>
    <d v="2015-07-09T00:00:00"/>
    <d v="1899-12-30T15:00:00"/>
    <x v="0"/>
    <x v="0"/>
    <x v="0"/>
    <n v="11"/>
    <x v="0"/>
    <x v="2"/>
    <x v="1"/>
    <x v="1"/>
  </r>
  <r>
    <s v="Sônia Fonseca Moraes"/>
    <d v="2017-03-31T00:00:00"/>
    <d v="1899-12-30T16:00:00"/>
    <x v="1"/>
    <x v="1"/>
    <x v="1"/>
    <n v="27"/>
    <x v="9"/>
    <x v="9"/>
    <x v="2"/>
    <x v="1"/>
  </r>
  <r>
    <s v="Éberth Mastroiani Martins"/>
    <d v="2015-04-17T00:00:00"/>
    <d v="1899-12-30T17:00:00"/>
    <x v="2"/>
    <x v="2"/>
    <x v="0"/>
    <n v="84"/>
    <x v="17"/>
    <x v="8"/>
    <x v="1"/>
    <x v="1"/>
  </r>
  <r>
    <s v="Vagnuenes Jose de Oliveira"/>
    <d v="2018-04-06T00:00:00"/>
    <d v="1899-12-30T18:00:00"/>
    <x v="3"/>
    <x v="0"/>
    <x v="0"/>
    <n v="62"/>
    <x v="10"/>
    <x v="8"/>
    <x v="3"/>
    <x v="1"/>
  </r>
  <r>
    <s v="Carlos Roberto de Campos"/>
    <d v="2018-10-04T00:00:00"/>
    <d v="1899-12-30T08:00:00"/>
    <x v="4"/>
    <x v="1"/>
    <x v="0"/>
    <n v="47"/>
    <x v="13"/>
    <x v="6"/>
    <x v="3"/>
    <x v="0"/>
  </r>
  <r>
    <s v="ANTONIO JESUS SALINAS RIVERA"/>
    <d v="2016-02-16T00:00:00"/>
    <d v="1899-12-30T09:00:00"/>
    <x v="5"/>
    <x v="2"/>
    <x v="0"/>
    <s v=""/>
    <x v="14"/>
    <x v="7"/>
    <x v="0"/>
    <x v="0"/>
  </r>
  <r>
    <s v="Márcio Lazaro Pereira"/>
    <d v="2017-07-11T00:00:00"/>
    <d v="1899-12-30T10:00:00"/>
    <x v="0"/>
    <x v="0"/>
    <x v="0"/>
    <n v="11"/>
    <x v="0"/>
    <x v="2"/>
    <x v="2"/>
    <x v="0"/>
  </r>
  <r>
    <s v="Roberto Cavalcante de Vasconcellos Júnior"/>
    <d v="2015-10-11T00:00:00"/>
    <d v="1899-12-30T11:00:00"/>
    <x v="1"/>
    <x v="1"/>
    <x v="0"/>
    <n v="81"/>
    <x v="15"/>
    <x v="6"/>
    <x v="1"/>
    <x v="0"/>
  </r>
  <r>
    <s v="CCLA do Médio Piracicaba e do Circuito do Ouro LTDA"/>
    <d v="2016-02-25T00:00:00"/>
    <d v="1899-12-30T12:00:00"/>
    <x v="2"/>
    <x v="2"/>
    <x v="0"/>
    <n v="31"/>
    <x v="1"/>
    <x v="7"/>
    <x v="0"/>
    <x v="0"/>
  </r>
  <r>
    <s v="Carlos Cristiano de Souza"/>
    <d v="2015-06-29T00:00:00"/>
    <d v="1899-12-30T13:00:00"/>
    <x v="3"/>
    <x v="0"/>
    <x v="1"/>
    <n v="21"/>
    <x v="4"/>
    <x v="1"/>
    <x v="1"/>
    <x v="1"/>
  </r>
  <r>
    <s v="Wilson Nazario Vicente"/>
    <d v="2016-09-02T00:00:00"/>
    <d v="1899-12-30T14:00:00"/>
    <x v="4"/>
    <x v="1"/>
    <x v="0"/>
    <n v="47"/>
    <x v="13"/>
    <x v="11"/>
    <x v="0"/>
    <x v="1"/>
  </r>
  <r>
    <s v="PRISCILA FERREIRA PIRES DE OLIVEIRA"/>
    <d v="2017-09-15T00:00:00"/>
    <d v="1899-12-30T15:00:00"/>
    <x v="5"/>
    <x v="2"/>
    <x v="0"/>
    <n v="11"/>
    <x v="0"/>
    <x v="11"/>
    <x v="2"/>
    <x v="1"/>
  </r>
  <r>
    <s v="Josiane Wosniak"/>
    <d v="2016-08-20T00:00:00"/>
    <d v="1899-12-30T16:00:00"/>
    <x v="0"/>
    <x v="0"/>
    <x v="0"/>
    <n v="48"/>
    <x v="13"/>
    <x v="0"/>
    <x v="0"/>
    <x v="1"/>
  </r>
  <r>
    <s v="Adalberto Alves dos Santos Júnior"/>
    <d v="2017-11-13T00:00:00"/>
    <d v="1899-12-30T17:00:00"/>
    <x v="1"/>
    <x v="1"/>
    <x v="0"/>
    <n v="43"/>
    <x v="6"/>
    <x v="4"/>
    <x v="2"/>
    <x v="1"/>
  </r>
  <r>
    <s v="RENATO PAULO TOMBINI FILHO"/>
    <d v="2015-04-01T00:00:00"/>
    <d v="1899-12-30T18:00:00"/>
    <x v="2"/>
    <x v="2"/>
    <x v="0"/>
    <n v="45"/>
    <x v="6"/>
    <x v="8"/>
    <x v="1"/>
    <x v="1"/>
  </r>
  <r>
    <s v="Leonardo M ROCHA"/>
    <d v="2016-07-06T00:00:00"/>
    <d v="1899-12-30T08:00:00"/>
    <x v="3"/>
    <x v="0"/>
    <x v="0"/>
    <n v="11"/>
    <x v="0"/>
    <x v="2"/>
    <x v="0"/>
    <x v="0"/>
  </r>
  <r>
    <s v="Daniele Monteiro"/>
    <d v="2018-04-29T00:00:00"/>
    <d v="1899-12-30T09:00:00"/>
    <x v="4"/>
    <x v="1"/>
    <x v="0"/>
    <n v="14"/>
    <x v="0"/>
    <x v="8"/>
    <x v="3"/>
    <x v="0"/>
  </r>
  <r>
    <s v="Adriano Jose Waltrick de Athayde"/>
    <d v="2016-10-04T00:00:00"/>
    <d v="1899-12-30T10:00:00"/>
    <x v="5"/>
    <x v="2"/>
    <x v="1"/>
    <n v="47"/>
    <x v="13"/>
    <x v="6"/>
    <x v="0"/>
    <x v="0"/>
  </r>
  <r>
    <s v="Luciana Perez da Rocha"/>
    <d v="2016-11-04T00:00:00"/>
    <d v="1899-12-30T11:00:00"/>
    <x v="0"/>
    <x v="0"/>
    <x v="0"/>
    <n v="34"/>
    <x v="1"/>
    <x v="4"/>
    <x v="0"/>
    <x v="0"/>
  </r>
  <r>
    <s v="Leonardo Viana Gonçalves"/>
    <d v="2016-07-11T00:00:00"/>
    <d v="1899-12-30T12:00:00"/>
    <x v="1"/>
    <x v="1"/>
    <x v="0"/>
    <n v="21"/>
    <x v="4"/>
    <x v="2"/>
    <x v="0"/>
    <x v="0"/>
  </r>
  <r>
    <s v="Cintia Marinho de Oliveira"/>
    <d v="2016-02-09T00:00:00"/>
    <d v="1899-12-30T13:00:00"/>
    <x v="2"/>
    <x v="2"/>
    <x v="0"/>
    <n v="11"/>
    <x v="0"/>
    <x v="7"/>
    <x v="0"/>
    <x v="1"/>
  </r>
  <r>
    <s v="raphael leonardo de lima silva"/>
    <d v="2017-08-22T00:00:00"/>
    <d v="1899-12-30T14:00:00"/>
    <x v="3"/>
    <x v="0"/>
    <x v="0"/>
    <n v="11"/>
    <x v="0"/>
    <x v="0"/>
    <x v="2"/>
    <x v="1"/>
  </r>
  <r>
    <s v="Alex Tavares Mendonça"/>
    <d v="2017-11-14T00:00:00"/>
    <d v="1899-12-30T15:00:00"/>
    <x v="4"/>
    <x v="1"/>
    <x v="0"/>
    <n v="21"/>
    <x v="4"/>
    <x v="4"/>
    <x v="2"/>
    <x v="1"/>
  </r>
  <r>
    <s v="Alexandre m barros"/>
    <d v="2018-01-16T00:00:00"/>
    <d v="1899-12-30T16:00:00"/>
    <x v="5"/>
    <x v="2"/>
    <x v="0"/>
    <n v="11"/>
    <x v="0"/>
    <x v="5"/>
    <x v="3"/>
    <x v="1"/>
  </r>
  <r>
    <s v="Mário Vasconcelos"/>
    <d v="2015-07-04T00:00:00"/>
    <d v="1899-12-30T17:00:00"/>
    <x v="0"/>
    <x v="0"/>
    <x v="0"/>
    <n v="21"/>
    <x v="4"/>
    <x v="2"/>
    <x v="1"/>
    <x v="1"/>
  </r>
  <r>
    <s v="fabio Cirqueira"/>
    <d v="2015-09-25T00:00:00"/>
    <d v="1899-12-30T18:00:00"/>
    <x v="1"/>
    <x v="1"/>
    <x v="1"/>
    <n v="71"/>
    <x v="5"/>
    <x v="11"/>
    <x v="1"/>
    <x v="1"/>
  </r>
  <r>
    <s v="Fabio Alex Taques Figueiredo"/>
    <d v="2017-04-28T00:00:00"/>
    <d v="1899-12-30T08:00:00"/>
    <x v="2"/>
    <x v="2"/>
    <x v="0"/>
    <n v="65"/>
    <x v="18"/>
    <x v="8"/>
    <x v="2"/>
    <x v="0"/>
  </r>
  <r>
    <s v="Leonardo Giorgi Campos Carneiro"/>
    <d v="2017-04-04T00:00:00"/>
    <d v="1899-12-30T09:00:00"/>
    <x v="3"/>
    <x v="0"/>
    <x v="0"/>
    <n v="11"/>
    <x v="0"/>
    <x v="8"/>
    <x v="2"/>
    <x v="0"/>
  </r>
  <r>
    <s v="Guilherme Rocha Coelho Pires"/>
    <d v="2015-03-01T00:00:00"/>
    <d v="1899-12-30T10:00:00"/>
    <x v="4"/>
    <x v="1"/>
    <x v="0"/>
    <n v="27"/>
    <x v="9"/>
    <x v="9"/>
    <x v="1"/>
    <x v="0"/>
  </r>
  <r>
    <s v="GIOVANI CIRINO ROCHA RODRIGUES"/>
    <d v="2015-12-14T00:00:00"/>
    <d v="1899-12-30T11:00:00"/>
    <x v="5"/>
    <x v="2"/>
    <x v="0"/>
    <n v="15"/>
    <x v="0"/>
    <x v="10"/>
    <x v="1"/>
    <x v="0"/>
  </r>
  <r>
    <s v="Alex de Macedo silva"/>
    <d v="2017-06-29T00:00:00"/>
    <d v="1899-12-30T12:00:00"/>
    <x v="0"/>
    <x v="0"/>
    <x v="0"/>
    <n v="81"/>
    <x v="15"/>
    <x v="1"/>
    <x v="2"/>
    <x v="0"/>
  </r>
  <r>
    <s v="Amauri Luengo Figueira"/>
    <d v="2017-11-19T00:00:00"/>
    <d v="1899-12-30T13:00:00"/>
    <x v="1"/>
    <x v="1"/>
    <x v="0"/>
    <n v="43"/>
    <x v="6"/>
    <x v="4"/>
    <x v="2"/>
    <x v="1"/>
  </r>
  <r>
    <s v="MAURO GOMES MARQUES"/>
    <d v="2016-03-28T00:00:00"/>
    <d v="1899-12-30T14:00:00"/>
    <x v="2"/>
    <x v="2"/>
    <x v="0"/>
    <n v="21"/>
    <x v="4"/>
    <x v="9"/>
    <x v="0"/>
    <x v="1"/>
  </r>
  <r>
    <s v="Aline Aparecida de Souza Hernandes"/>
    <d v="2015-11-24T00:00:00"/>
    <d v="1899-12-30T15:00:00"/>
    <x v="3"/>
    <x v="0"/>
    <x v="1"/>
    <n v="11"/>
    <x v="0"/>
    <x v="4"/>
    <x v="1"/>
    <x v="1"/>
  </r>
  <r>
    <s v="Eunice Figueiredo"/>
    <d v="2018-10-06T00:00:00"/>
    <d v="1899-12-30T16:00:00"/>
    <x v="4"/>
    <x v="1"/>
    <x v="0"/>
    <n v="19"/>
    <x v="0"/>
    <x v="6"/>
    <x v="3"/>
    <x v="1"/>
  </r>
  <r>
    <s v="Érika Brosco Lima"/>
    <d v="2018-07-02T00:00:00"/>
    <d v="1899-12-30T17:00:00"/>
    <x v="5"/>
    <x v="2"/>
    <x v="0"/>
    <n v="11"/>
    <x v="0"/>
    <x v="2"/>
    <x v="3"/>
    <x v="1"/>
  </r>
  <r>
    <s v="José Tarcisio de Oliveira Reis"/>
    <d v="2015-11-19T00:00:00"/>
    <d v="1899-12-30T18:00:00"/>
    <x v="0"/>
    <x v="0"/>
    <x v="0"/>
    <n v="21"/>
    <x v="4"/>
    <x v="4"/>
    <x v="1"/>
    <x v="1"/>
  </r>
  <r>
    <s v="Graziéle Leal Scienza"/>
    <d v="2016-03-24T00:00:00"/>
    <d v="1899-12-30T08:00:00"/>
    <x v="1"/>
    <x v="1"/>
    <x v="0"/>
    <n v="51"/>
    <x v="3"/>
    <x v="9"/>
    <x v="0"/>
    <x v="0"/>
  </r>
  <r>
    <s v="Wagner Ferrele da Silva"/>
    <d v="2016-03-22T00:00:00"/>
    <d v="1899-12-30T09:00:00"/>
    <x v="2"/>
    <x v="2"/>
    <x v="0"/>
    <n v="11"/>
    <x v="0"/>
    <x v="9"/>
    <x v="0"/>
    <x v="0"/>
  </r>
  <r>
    <s v="Renato Suriano da Silva Junior"/>
    <d v="2017-02-21T00:00:00"/>
    <d v="1899-12-30T10:00:00"/>
    <x v="3"/>
    <x v="0"/>
    <x v="0"/>
    <n v="16"/>
    <x v="0"/>
    <x v="7"/>
    <x v="2"/>
    <x v="0"/>
  </r>
  <r>
    <s v="Greice Lopes Feitosa"/>
    <d v="2017-06-17T00:00:00"/>
    <d v="1899-12-30T11:00:00"/>
    <x v="4"/>
    <x v="1"/>
    <x v="0"/>
    <n v="11"/>
    <x v="0"/>
    <x v="1"/>
    <x v="2"/>
    <x v="0"/>
  </r>
  <r>
    <s v="Monica Fernandes Martins de Almeida"/>
    <d v="2018-05-08T00:00:00"/>
    <d v="1899-12-30T12:00:00"/>
    <x v="5"/>
    <x v="2"/>
    <x v="1"/>
    <n v="11"/>
    <x v="0"/>
    <x v="3"/>
    <x v="3"/>
    <x v="0"/>
  </r>
  <r>
    <s v="Luis Alberto Marsaioli"/>
    <d v="2018-09-21T00:00:00"/>
    <d v="1899-12-30T13:00:00"/>
    <x v="0"/>
    <x v="0"/>
    <x v="0"/>
    <n v="19"/>
    <x v="0"/>
    <x v="11"/>
    <x v="3"/>
    <x v="1"/>
  </r>
  <r>
    <s v="Gilberto Santos"/>
    <d v="2018-07-24T00:00:00"/>
    <d v="1899-12-30T14:00:00"/>
    <x v="1"/>
    <x v="1"/>
    <x v="0"/>
    <n v="11"/>
    <x v="0"/>
    <x v="2"/>
    <x v="3"/>
    <x v="1"/>
  </r>
  <r>
    <s v="ALEX SANDRO VIEIRA UCHOA"/>
    <d v="2017-07-01T00:00:00"/>
    <d v="1899-12-30T15:00:00"/>
    <x v="2"/>
    <x v="2"/>
    <x v="0"/>
    <n v="85"/>
    <x v="7"/>
    <x v="2"/>
    <x v="2"/>
    <x v="1"/>
  </r>
  <r>
    <s v="Flávia Gabriela Rosa da Paixão"/>
    <d v="2016-09-05T00:00:00"/>
    <d v="1899-12-30T16:00:00"/>
    <x v="3"/>
    <x v="0"/>
    <x v="0"/>
    <n v="31"/>
    <x v="1"/>
    <x v="11"/>
    <x v="0"/>
    <x v="1"/>
  </r>
  <r>
    <s v="Carla Garcia Simoes Sanches"/>
    <d v="2015-04-29T00:00:00"/>
    <d v="1899-12-30T17:00:00"/>
    <x v="4"/>
    <x v="1"/>
    <x v="0"/>
    <n v="11"/>
    <x v="0"/>
    <x v="8"/>
    <x v="1"/>
    <x v="1"/>
  </r>
  <r>
    <s v="Tiago Feitosa"/>
    <d v="2015-12-24T00:00:00"/>
    <d v="1899-12-30T18:00:00"/>
    <x v="5"/>
    <x v="2"/>
    <x v="0"/>
    <n v="11"/>
    <x v="0"/>
    <x v="10"/>
    <x v="1"/>
    <x v="1"/>
  </r>
  <r>
    <s v="Solares Automação"/>
    <d v="2017-06-12T00:00:00"/>
    <d v="1899-12-30T08:00:00"/>
    <x v="0"/>
    <x v="0"/>
    <x v="0"/>
    <n v="71"/>
    <x v="5"/>
    <x v="1"/>
    <x v="2"/>
    <x v="0"/>
  </r>
  <r>
    <s v="Patricia Nozaki Nishimuta"/>
    <d v="2018-12-19T00:00:00"/>
    <d v="1899-12-30T09:00:00"/>
    <x v="1"/>
    <x v="1"/>
    <x v="1"/>
    <n v="11"/>
    <x v="0"/>
    <x v="10"/>
    <x v="3"/>
    <x v="0"/>
  </r>
  <r>
    <s v="Felipe Franco de Almeida"/>
    <d v="2017-06-28T00:00:00"/>
    <d v="1899-12-30T10:00:00"/>
    <x v="2"/>
    <x v="2"/>
    <x v="0"/>
    <n v="11"/>
    <x v="0"/>
    <x v="1"/>
    <x v="2"/>
    <x v="0"/>
  </r>
  <r>
    <s v="FABIANA TOYODA"/>
    <d v="2017-06-13T00:00:00"/>
    <d v="1899-12-30T11:00:00"/>
    <x v="3"/>
    <x v="0"/>
    <x v="0"/>
    <n v="11"/>
    <x v="0"/>
    <x v="1"/>
    <x v="2"/>
    <x v="0"/>
  </r>
  <r>
    <s v="Stela anizia Rodrigues Alves"/>
    <d v="2016-10-23T00:00:00"/>
    <d v="1899-12-30T12:00:00"/>
    <x v="4"/>
    <x v="1"/>
    <x v="0"/>
    <n v="62"/>
    <x v="10"/>
    <x v="6"/>
    <x v="0"/>
    <x v="0"/>
  </r>
  <r>
    <s v="Recursus Engenharia, Gerenciamento e Assessoria de Serviç"/>
    <d v="2015-09-23T00:00:00"/>
    <d v="1899-12-30T13:00:00"/>
    <x v="5"/>
    <x v="2"/>
    <x v="0"/>
    <n v="11"/>
    <x v="0"/>
    <x v="11"/>
    <x v="1"/>
    <x v="1"/>
  </r>
  <r>
    <s v="ASSOCIACAO MUNICIPALISTA DE PERNAMBUCO"/>
    <d v="2018-12-23T00:00:00"/>
    <d v="1899-12-30T14:00:00"/>
    <x v="0"/>
    <x v="0"/>
    <x v="0"/>
    <n v="81"/>
    <x v="15"/>
    <x v="10"/>
    <x v="3"/>
    <x v="1"/>
  </r>
  <r>
    <s v="luciano rogerio vieira"/>
    <d v="2015-05-24T00:00:00"/>
    <d v="1899-12-30T15:00:00"/>
    <x v="1"/>
    <x v="1"/>
    <x v="0"/>
    <n v="11"/>
    <x v="0"/>
    <x v="3"/>
    <x v="1"/>
    <x v="1"/>
  </r>
  <r>
    <s v="ALVARO OLEGÁRIO CORRAL GARCIA"/>
    <d v="2018-10-08T00:00:00"/>
    <d v="1899-12-30T16:00:00"/>
    <x v="2"/>
    <x v="2"/>
    <x v="0"/>
    <n v="11"/>
    <x v="0"/>
    <x v="6"/>
    <x v="3"/>
    <x v="1"/>
  </r>
  <r>
    <s v="RICARDO PARO"/>
    <d v="2016-08-12T00:00:00"/>
    <d v="1899-12-30T17:00:00"/>
    <x v="3"/>
    <x v="0"/>
    <x v="1"/>
    <n v="65"/>
    <x v="18"/>
    <x v="0"/>
    <x v="0"/>
    <x v="1"/>
  </r>
  <r>
    <s v="Thais Pereira de Pinho"/>
    <d v="2016-03-25T00:00:00"/>
    <d v="1899-12-30T18:00:00"/>
    <x v="4"/>
    <x v="1"/>
    <x v="0"/>
    <n v="31"/>
    <x v="1"/>
    <x v="9"/>
    <x v="0"/>
    <x v="1"/>
  </r>
  <r>
    <s v="Carlos Augusto Barbosa"/>
    <d v="2017-08-10T00:00:00"/>
    <d v="1899-12-30T08:00:00"/>
    <x v="5"/>
    <x v="2"/>
    <x v="0"/>
    <n v="19"/>
    <x v="0"/>
    <x v="0"/>
    <x v="2"/>
    <x v="0"/>
  </r>
  <r>
    <s v="Fabio Carvalho Medorio"/>
    <d v="2017-10-06T00:00:00"/>
    <d v="1899-12-30T09:00:00"/>
    <x v="0"/>
    <x v="0"/>
    <x v="0"/>
    <n v="11"/>
    <x v="0"/>
    <x v="6"/>
    <x v="2"/>
    <x v="0"/>
  </r>
  <r>
    <s v="CHRISTIANO AUGUSTO SAMBATTI PIERALISI"/>
    <d v="2018-02-03T00:00:00"/>
    <d v="1899-12-30T10:00:00"/>
    <x v="1"/>
    <x v="1"/>
    <x v="0"/>
    <n v="43"/>
    <x v="6"/>
    <x v="7"/>
    <x v="3"/>
    <x v="0"/>
  </r>
  <r>
    <s v="Antonio Moreira"/>
    <d v="2016-11-30T00:00:00"/>
    <d v="1899-12-30T11:00:00"/>
    <x v="2"/>
    <x v="2"/>
    <x v="0"/>
    <n v="81"/>
    <x v="15"/>
    <x v="4"/>
    <x v="0"/>
    <x v="0"/>
  </r>
  <r>
    <s v="JOSE TAVARES BARBOSA DE PAULA"/>
    <d v="2015-03-10T00:00:00"/>
    <d v="1899-12-30T12:00:00"/>
    <x v="3"/>
    <x v="0"/>
    <x v="0"/>
    <n v="81"/>
    <x v="15"/>
    <x v="9"/>
    <x v="1"/>
    <x v="0"/>
  </r>
  <r>
    <s v="RAPHAEL D'AVILA DOARES"/>
    <d v="2016-07-09T00:00:00"/>
    <d v="1899-12-30T13:00:00"/>
    <x v="4"/>
    <x v="1"/>
    <x v="0"/>
    <n v="51"/>
    <x v="3"/>
    <x v="2"/>
    <x v="0"/>
    <x v="1"/>
  </r>
  <r>
    <s v="Tânia Regina Azevedo Paes"/>
    <d v="2015-11-11T00:00:00"/>
    <d v="1899-12-30T14:00:00"/>
    <x v="5"/>
    <x v="2"/>
    <x v="1"/>
    <n v="21"/>
    <x v="4"/>
    <x v="4"/>
    <x v="1"/>
    <x v="1"/>
  </r>
  <r>
    <s v="Jéssica Nunes da Silva"/>
    <d v="2017-09-20T00:00:00"/>
    <d v="1899-12-30T15:00:00"/>
    <x v="0"/>
    <x v="0"/>
    <x v="0"/>
    <n v="41"/>
    <x v="6"/>
    <x v="11"/>
    <x v="2"/>
    <x v="1"/>
  </r>
  <r>
    <s v="AOL TOMOGRAFIA ODONTOLOGICA"/>
    <d v="2016-07-12T00:00:00"/>
    <d v="1899-12-30T16:00:00"/>
    <x v="1"/>
    <x v="1"/>
    <x v="0"/>
    <n v="17"/>
    <x v="0"/>
    <x v="2"/>
    <x v="0"/>
    <x v="1"/>
  </r>
  <r>
    <s v="Camila Nicastro Garcia"/>
    <d v="2017-08-14T00:00:00"/>
    <d v="1899-12-30T17:00:00"/>
    <x v="2"/>
    <x v="2"/>
    <x v="0"/>
    <n v="11"/>
    <x v="0"/>
    <x v="0"/>
    <x v="2"/>
    <x v="1"/>
  </r>
  <r>
    <s v="Wellington Idalino da Silva"/>
    <d v="2015-08-27T00:00:00"/>
    <d v="1899-12-30T18:00:00"/>
    <x v="3"/>
    <x v="0"/>
    <x v="0"/>
    <n v="11"/>
    <x v="0"/>
    <x v="0"/>
    <x v="1"/>
    <x v="1"/>
  </r>
  <r>
    <s v="JOSEMARY CAMARA LEMOS"/>
    <d v="2016-05-12T00:00:00"/>
    <d v="1899-12-30T08:00:00"/>
    <x v="4"/>
    <x v="1"/>
    <x v="0"/>
    <n v="31"/>
    <x v="1"/>
    <x v="3"/>
    <x v="0"/>
    <x v="0"/>
  </r>
  <r>
    <s v="Marco Antonio Segura"/>
    <d v="2017-12-14T00:00:00"/>
    <d v="1899-12-30T09:00:00"/>
    <x v="5"/>
    <x v="2"/>
    <x v="0"/>
    <n v="11"/>
    <x v="0"/>
    <x v="10"/>
    <x v="2"/>
    <x v="0"/>
  </r>
  <r>
    <s v="Ricardo da Silva Nogueira"/>
    <d v="2015-01-13T00:00:00"/>
    <d v="1899-12-30T10:00:00"/>
    <x v="0"/>
    <x v="0"/>
    <x v="0"/>
    <n v="21"/>
    <x v="4"/>
    <x v="5"/>
    <x v="1"/>
    <x v="0"/>
  </r>
  <r>
    <s v="Matheus Ricardi Rissi"/>
    <d v="2017-11-27T00:00:00"/>
    <d v="1899-12-30T11:00:00"/>
    <x v="1"/>
    <x v="1"/>
    <x v="1"/>
    <n v="54"/>
    <x v="3"/>
    <x v="4"/>
    <x v="2"/>
    <x v="0"/>
  </r>
  <r>
    <s v="Alessandro Castro de Oliveira"/>
    <d v="2016-01-20T00:00:00"/>
    <d v="1899-12-30T12:00:00"/>
    <x v="2"/>
    <x v="2"/>
    <x v="0"/>
    <n v="11"/>
    <x v="0"/>
    <x v="5"/>
    <x v="0"/>
    <x v="0"/>
  </r>
  <r>
    <s v="Marcelo Queiroz Coutinho"/>
    <d v="2015-11-12T00:00:00"/>
    <d v="1899-12-30T13:00:00"/>
    <x v="3"/>
    <x v="0"/>
    <x v="0"/>
    <n v="27"/>
    <x v="9"/>
    <x v="4"/>
    <x v="1"/>
    <x v="1"/>
  </r>
  <r>
    <s v="Angela Higuchi"/>
    <d v="2016-09-09T00:00:00"/>
    <d v="1899-12-30T14:00:00"/>
    <x v="4"/>
    <x v="1"/>
    <x v="0"/>
    <n v="15"/>
    <x v="0"/>
    <x v="11"/>
    <x v="0"/>
    <x v="1"/>
  </r>
  <r>
    <s v="Michael Alves dos Santos"/>
    <d v="2016-09-12T00:00:00"/>
    <d v="1899-12-30T15:00:00"/>
    <x v="5"/>
    <x v="2"/>
    <x v="0"/>
    <n v="11"/>
    <x v="0"/>
    <x v="11"/>
    <x v="0"/>
    <x v="1"/>
  </r>
  <r>
    <s v="Bruno Abdalla de Souza"/>
    <d v="2018-01-04T00:00:00"/>
    <d v="1899-12-30T16:00:00"/>
    <x v="0"/>
    <x v="0"/>
    <x v="0"/>
    <n v="12"/>
    <x v="0"/>
    <x v="5"/>
    <x v="3"/>
    <x v="1"/>
  </r>
  <r>
    <s v="Valéria Alonso Geraldi"/>
    <d v="2018-08-20T00:00:00"/>
    <d v="1899-12-30T17:00:00"/>
    <x v="1"/>
    <x v="1"/>
    <x v="0"/>
    <n v="11"/>
    <x v="0"/>
    <x v="0"/>
    <x v="3"/>
    <x v="1"/>
  </r>
  <r>
    <s v="EDMILSON MARINHO DE OLIVEIRA"/>
    <d v="2018-01-09T00:00:00"/>
    <d v="1899-12-30T18:00:00"/>
    <x v="2"/>
    <x v="2"/>
    <x v="0"/>
    <n v="41"/>
    <x v="6"/>
    <x v="5"/>
    <x v="3"/>
    <x v="1"/>
  </r>
  <r>
    <s v="Bruno Baccili"/>
    <d v="2016-05-24T00:00:00"/>
    <d v="1899-12-30T08:00:00"/>
    <x v="3"/>
    <x v="0"/>
    <x v="1"/>
    <n v="31"/>
    <x v="1"/>
    <x v="3"/>
    <x v="0"/>
    <x v="0"/>
  </r>
  <r>
    <s v="Adriano Cesar de Almeida Bordin"/>
    <d v="2016-05-15T00:00:00"/>
    <d v="1899-12-30T09:00:00"/>
    <x v="4"/>
    <x v="1"/>
    <x v="0"/>
    <n v="19"/>
    <x v="0"/>
    <x v="3"/>
    <x v="0"/>
    <x v="0"/>
  </r>
  <r>
    <s v="Maurício Ricardo Rocha de Carvalhaes"/>
    <d v="2015-10-26T00:00:00"/>
    <d v="1899-12-30T10:00:00"/>
    <x v="5"/>
    <x v="2"/>
    <x v="0"/>
    <n v="21"/>
    <x v="4"/>
    <x v="6"/>
    <x v="1"/>
    <x v="0"/>
  </r>
  <r>
    <s v="Ivson Oliveira Sousa"/>
    <d v="2015-04-01T00:00:00"/>
    <d v="1899-12-30T11:00:00"/>
    <x v="0"/>
    <x v="0"/>
    <x v="0"/>
    <n v="15"/>
    <x v="0"/>
    <x v="8"/>
    <x v="1"/>
    <x v="0"/>
  </r>
  <r>
    <s v="JAQUELINE ALFIM TEIXEIRA"/>
    <d v="2017-01-23T00:00:00"/>
    <d v="1899-12-30T12:00:00"/>
    <x v="1"/>
    <x v="1"/>
    <x v="0"/>
    <n v="11"/>
    <x v="0"/>
    <x v="5"/>
    <x v="2"/>
    <x v="0"/>
  </r>
  <r>
    <s v="Goubert Bandeira"/>
    <d v="2018-11-06T00:00:00"/>
    <d v="1899-12-30T13:00:00"/>
    <x v="2"/>
    <x v="2"/>
    <x v="0"/>
    <n v="43"/>
    <x v="6"/>
    <x v="4"/>
    <x v="3"/>
    <x v="1"/>
  </r>
  <r>
    <s v="Victor Rezzutti"/>
    <d v="2018-09-27T00:00:00"/>
    <d v="1899-12-30T14:00:00"/>
    <x v="3"/>
    <x v="0"/>
    <x v="0"/>
    <n v="11"/>
    <x v="0"/>
    <x v="11"/>
    <x v="3"/>
    <x v="1"/>
  </r>
  <r>
    <s v="Julio C S Silva"/>
    <d v="2018-02-28T00:00:00"/>
    <d v="1899-12-30T15:00:00"/>
    <x v="4"/>
    <x v="1"/>
    <x v="0"/>
    <n v="32"/>
    <x v="1"/>
    <x v="7"/>
    <x v="3"/>
    <x v="1"/>
  </r>
  <r>
    <s v="Michele de Oliveira Garcia"/>
    <d v="2015-12-03T00:00:00"/>
    <d v="1899-12-30T16:00:00"/>
    <x v="5"/>
    <x v="2"/>
    <x v="1"/>
    <n v="15"/>
    <x v="0"/>
    <x v="10"/>
    <x v="1"/>
    <x v="1"/>
  </r>
  <r>
    <s v="Marcio Vinicius Feliciano Gomes"/>
    <d v="2017-07-06T00:00:00"/>
    <d v="1899-12-30T17:00:00"/>
    <x v="0"/>
    <x v="0"/>
    <x v="0"/>
    <n v="34"/>
    <x v="1"/>
    <x v="2"/>
    <x v="2"/>
    <x v="1"/>
  </r>
  <r>
    <s v="TANIA DA SILVA MENDONÇA"/>
    <d v="2017-04-22T00:00:00"/>
    <d v="1899-12-30T18:00:00"/>
    <x v="1"/>
    <x v="1"/>
    <x v="0"/>
    <n v="21"/>
    <x v="4"/>
    <x v="8"/>
    <x v="2"/>
    <x v="1"/>
  </r>
  <r>
    <s v="Délio Pinheiro"/>
    <d v="2018-01-11T00:00:00"/>
    <d v="1899-12-30T08:00:00"/>
    <x v="2"/>
    <x v="2"/>
    <x v="0"/>
    <n v="24"/>
    <x v="4"/>
    <x v="5"/>
    <x v="3"/>
    <x v="0"/>
  </r>
  <r>
    <s v="Maria Goreti de Macena"/>
    <d v="2018-08-26T00:00:00"/>
    <d v="1899-12-30T09:00:00"/>
    <x v="3"/>
    <x v="0"/>
    <x v="0"/>
    <n v="11"/>
    <x v="0"/>
    <x v="0"/>
    <x v="3"/>
    <x v="0"/>
  </r>
  <r>
    <s v="Valtencir Lucas Biazussi"/>
    <d v="2016-10-08T00:00:00"/>
    <d v="1899-12-30T10:00:00"/>
    <x v="4"/>
    <x v="1"/>
    <x v="0"/>
    <n v="21"/>
    <x v="4"/>
    <x v="6"/>
    <x v="0"/>
    <x v="0"/>
  </r>
  <r>
    <s v="jose orlando belchior ribeiro filho"/>
    <d v="2017-03-02T00:00:00"/>
    <d v="1899-12-30T11:00:00"/>
    <x v="5"/>
    <x v="2"/>
    <x v="0"/>
    <n v="85"/>
    <x v="7"/>
    <x v="9"/>
    <x v="2"/>
    <x v="0"/>
  </r>
  <r>
    <s v="Leonardo Leopoldo Baptista Miranda"/>
    <d v="2018-04-19T00:00:00"/>
    <d v="1899-12-30T12:00:00"/>
    <x v="0"/>
    <x v="0"/>
    <x v="0"/>
    <n v="21"/>
    <x v="4"/>
    <x v="8"/>
    <x v="3"/>
    <x v="0"/>
  </r>
  <r>
    <s v="Luciano Reis Carneiro"/>
    <d v="2017-06-04T00:00:00"/>
    <d v="1899-12-30T13:00:00"/>
    <x v="1"/>
    <x v="1"/>
    <x v="1"/>
    <n v="94"/>
    <x v="19"/>
    <x v="1"/>
    <x v="2"/>
    <x v="1"/>
  </r>
  <r>
    <s v="Ronney Cardozo de Oliveira"/>
    <d v="2016-07-05T00:00:00"/>
    <d v="1899-12-30T14:00:00"/>
    <x v="2"/>
    <x v="2"/>
    <x v="0"/>
    <n v="11"/>
    <x v="0"/>
    <x v="2"/>
    <x v="0"/>
    <x v="1"/>
  </r>
  <r>
    <s v="Ana Carolina Argondizo de Rosis"/>
    <d v="2017-02-22T00:00:00"/>
    <d v="1899-12-30T15:00:00"/>
    <x v="3"/>
    <x v="0"/>
    <x v="0"/>
    <n v="11"/>
    <x v="0"/>
    <x v="7"/>
    <x v="2"/>
    <x v="1"/>
  </r>
  <r>
    <s v="Marcelo Fabiano Kiska dos Santos"/>
    <d v="2015-12-28T00:00:00"/>
    <d v="1899-12-30T16:00:00"/>
    <x v="4"/>
    <x v="1"/>
    <x v="0"/>
    <n v="11"/>
    <x v="0"/>
    <x v="10"/>
    <x v="1"/>
    <x v="1"/>
  </r>
  <r>
    <s v="Laura Cristina dos Santos Martins"/>
    <d v="2017-09-01T00:00:00"/>
    <d v="1899-12-30T17:00:00"/>
    <x v="5"/>
    <x v="2"/>
    <x v="0"/>
    <n v="34"/>
    <x v="1"/>
    <x v="11"/>
    <x v="2"/>
    <x v="1"/>
  </r>
  <r>
    <s v="Marcos Luis do Val"/>
    <d v="2015-10-08T00:00:00"/>
    <d v="1899-12-30T18:00:00"/>
    <x v="0"/>
    <x v="0"/>
    <x v="0"/>
    <n v="19"/>
    <x v="0"/>
    <x v="6"/>
    <x v="1"/>
    <x v="1"/>
  </r>
  <r>
    <s v="RUBEM PINTO DE MELO"/>
    <d v="2018-09-16T00:00:00"/>
    <d v="1899-12-30T08:00:00"/>
    <x v="1"/>
    <x v="1"/>
    <x v="0"/>
    <n v="69"/>
    <x v="11"/>
    <x v="11"/>
    <x v="3"/>
    <x v="0"/>
  </r>
  <r>
    <s v="Flávio Hellrigl Souza"/>
    <d v="2016-02-04T00:00:00"/>
    <d v="1899-12-30T09:00:00"/>
    <x v="2"/>
    <x v="2"/>
    <x v="0"/>
    <n v="66"/>
    <x v="18"/>
    <x v="7"/>
    <x v="0"/>
    <x v="0"/>
  </r>
  <r>
    <s v="Tatiana Pacini Urtiga"/>
    <d v="2018-09-03T00:00:00"/>
    <d v="1899-12-30T10:00:00"/>
    <x v="3"/>
    <x v="0"/>
    <x v="1"/>
    <n v="11"/>
    <x v="0"/>
    <x v="11"/>
    <x v="3"/>
    <x v="0"/>
  </r>
  <r>
    <s v="Uriel Friedmann"/>
    <d v="2016-07-25T00:00:00"/>
    <d v="1899-12-30T11:00:00"/>
    <x v="4"/>
    <x v="1"/>
    <x v="0"/>
    <n v="11"/>
    <x v="0"/>
    <x v="2"/>
    <x v="0"/>
    <x v="0"/>
  </r>
  <r>
    <s v="Paulo Roberto Pereira Leal"/>
    <d v="2016-06-26T00:00:00"/>
    <d v="1899-12-30T12:00:00"/>
    <x v="5"/>
    <x v="2"/>
    <x v="0"/>
    <n v="32"/>
    <x v="1"/>
    <x v="1"/>
    <x v="0"/>
    <x v="0"/>
  </r>
  <r>
    <s v="José Alves de Oliveira"/>
    <d v="2018-08-17T00:00:00"/>
    <d v="1899-12-30T13:00:00"/>
    <x v="0"/>
    <x v="0"/>
    <x v="0"/>
    <n v="11"/>
    <x v="0"/>
    <x v="0"/>
    <x v="3"/>
    <x v="1"/>
  </r>
  <r>
    <s v="Alessandro A Souza"/>
    <d v="2015-06-07T00:00:00"/>
    <d v="1899-12-30T14:00:00"/>
    <x v="1"/>
    <x v="1"/>
    <x v="0"/>
    <n v="85"/>
    <x v="7"/>
    <x v="1"/>
    <x v="1"/>
    <x v="1"/>
  </r>
  <r>
    <s v="Thais Teixeira"/>
    <d v="2016-03-22T00:00:00"/>
    <d v="1899-12-30T15:00:00"/>
    <x v="2"/>
    <x v="2"/>
    <x v="0"/>
    <n v="11"/>
    <x v="0"/>
    <x v="9"/>
    <x v="0"/>
    <x v="1"/>
  </r>
  <r>
    <s v="ADLER Rebuski"/>
    <d v="2016-03-05T00:00:00"/>
    <d v="1899-12-30T16:00:00"/>
    <x v="3"/>
    <x v="0"/>
    <x v="0"/>
    <n v="67"/>
    <x v="20"/>
    <x v="9"/>
    <x v="0"/>
    <x v="1"/>
  </r>
  <r>
    <s v="Diogo Ribeiro de Brito"/>
    <d v="2015-08-15T00:00:00"/>
    <d v="1899-12-30T17:00:00"/>
    <x v="4"/>
    <x v="1"/>
    <x v="0"/>
    <n v="21"/>
    <x v="4"/>
    <x v="0"/>
    <x v="1"/>
    <x v="1"/>
  </r>
  <r>
    <s v="Dimas Fabiano Bertholdi"/>
    <d v="2018-03-28T00:00:00"/>
    <d v="1899-12-30T18:00:00"/>
    <x v="5"/>
    <x v="2"/>
    <x v="1"/>
    <n v="16"/>
    <x v="0"/>
    <x v="9"/>
    <x v="3"/>
    <x v="1"/>
  </r>
  <r>
    <s v="Eduardo Figueiredo"/>
    <d v="2016-01-13T00:00:00"/>
    <d v="1899-12-30T08:00:00"/>
    <x v="0"/>
    <x v="0"/>
    <x v="0"/>
    <n v="21"/>
    <x v="4"/>
    <x v="5"/>
    <x v="0"/>
    <x v="0"/>
  </r>
  <r>
    <s v="Gabriel Matias de Amorim"/>
    <d v="2017-12-08T00:00:00"/>
    <d v="1899-12-30T09:00:00"/>
    <x v="1"/>
    <x v="1"/>
    <x v="0"/>
    <n v="11"/>
    <x v="0"/>
    <x v="10"/>
    <x v="2"/>
    <x v="0"/>
  </r>
  <r>
    <s v="EROTILDES CARDOSO DE JESUS FILHO"/>
    <d v="2015-12-22T00:00:00"/>
    <d v="1899-12-30T10:00:00"/>
    <x v="2"/>
    <x v="2"/>
    <x v="0"/>
    <n v="11"/>
    <x v="0"/>
    <x v="10"/>
    <x v="1"/>
    <x v="0"/>
  </r>
  <r>
    <s v="Paulo Roberto Ignacio"/>
    <d v="2016-11-12T00:00:00"/>
    <d v="1899-12-30T11:00:00"/>
    <x v="3"/>
    <x v="0"/>
    <x v="0"/>
    <n v="22"/>
    <x v="4"/>
    <x v="4"/>
    <x v="0"/>
    <x v="0"/>
  </r>
  <r>
    <s v="Rui Alexandre Ferreira Gomes"/>
    <d v="2017-10-11T00:00:00"/>
    <d v="1899-12-30T12:00:00"/>
    <x v="4"/>
    <x v="1"/>
    <x v="0"/>
    <n v="11"/>
    <x v="0"/>
    <x v="6"/>
    <x v="2"/>
    <x v="0"/>
  </r>
  <r>
    <s v="isabela andrade marcondes"/>
    <d v="2016-12-07T00:00:00"/>
    <d v="1899-12-30T13:00:00"/>
    <x v="5"/>
    <x v="2"/>
    <x v="0"/>
    <n v="11"/>
    <x v="0"/>
    <x v="10"/>
    <x v="0"/>
    <x v="1"/>
  </r>
  <r>
    <s v="Ronaldo de Carvalho Conti"/>
    <d v="2017-11-19T00:00:00"/>
    <d v="1899-12-30T14:00:00"/>
    <x v="0"/>
    <x v="0"/>
    <x v="0"/>
    <n v="21"/>
    <x v="4"/>
    <x v="4"/>
    <x v="2"/>
    <x v="1"/>
  </r>
  <r>
    <s v="Carlos Augusto da silva"/>
    <d v="2018-06-12T00:00:00"/>
    <d v="1899-12-30T15:00:00"/>
    <x v="1"/>
    <x v="1"/>
    <x v="1"/>
    <n v="11"/>
    <x v="0"/>
    <x v="1"/>
    <x v="3"/>
    <x v="1"/>
  </r>
  <r>
    <s v="Marcelo Doria"/>
    <d v="2015-07-14T00:00:00"/>
    <d v="1899-12-30T16:00:00"/>
    <x v="2"/>
    <x v="2"/>
    <x v="0"/>
    <n v="11"/>
    <x v="0"/>
    <x v="2"/>
    <x v="1"/>
    <x v="1"/>
  </r>
  <r>
    <s v="Andrea Chicote"/>
    <d v="2016-02-18T00:00:00"/>
    <d v="1899-12-30T17:00:00"/>
    <x v="3"/>
    <x v="0"/>
    <x v="0"/>
    <n v="11"/>
    <x v="0"/>
    <x v="7"/>
    <x v="0"/>
    <x v="1"/>
  </r>
  <r>
    <s v="KARINE CHAMBO MARTIN DE SOUZA"/>
    <d v="2015-03-21T00:00:00"/>
    <d v="1899-12-30T18:00:00"/>
    <x v="4"/>
    <x v="1"/>
    <x v="0"/>
    <n v="11"/>
    <x v="0"/>
    <x v="9"/>
    <x v="1"/>
    <x v="1"/>
  </r>
  <r>
    <s v="Patricia de Oliveira Neves"/>
    <d v="2016-08-24T00:00:00"/>
    <d v="1899-12-30T08:00:00"/>
    <x v="5"/>
    <x v="2"/>
    <x v="0"/>
    <n v="67"/>
    <x v="20"/>
    <x v="0"/>
    <x v="0"/>
    <x v="0"/>
  </r>
  <r>
    <s v="JAILTON SANTOS"/>
    <d v="2018-12-15T00:00:00"/>
    <d v="1899-12-30T09:00:00"/>
    <x v="0"/>
    <x v="0"/>
    <x v="0"/>
    <n v="11"/>
    <x v="0"/>
    <x v="10"/>
    <x v="3"/>
    <x v="0"/>
  </r>
  <r>
    <s v="Fernanda Nascimento Siano"/>
    <d v="2018-03-14T00:00:00"/>
    <d v="1899-12-30T10:00:00"/>
    <x v="1"/>
    <x v="1"/>
    <x v="0"/>
    <n v="11"/>
    <x v="0"/>
    <x v="9"/>
    <x v="3"/>
    <x v="0"/>
  </r>
  <r>
    <s v="Diego da Silva Tavares Ribeiro"/>
    <d v="2018-10-09T00:00:00"/>
    <d v="1899-12-30T11:00:00"/>
    <x v="2"/>
    <x v="2"/>
    <x v="0"/>
    <n v="61"/>
    <x v="12"/>
    <x v="6"/>
    <x v="3"/>
    <x v="0"/>
  </r>
  <r>
    <s v="Nelson Paiva"/>
    <d v="2018-10-09T00:00:00"/>
    <d v="1899-12-30T12:00:00"/>
    <x v="3"/>
    <x v="0"/>
    <x v="1"/>
    <n v="41"/>
    <x v="6"/>
    <x v="6"/>
    <x v="3"/>
    <x v="0"/>
  </r>
  <r>
    <s v="TIAGO MULLER LEME DUARTE"/>
    <d v="2018-05-20T00:00:00"/>
    <d v="1899-12-30T13:00:00"/>
    <x v="4"/>
    <x v="1"/>
    <x v="0"/>
    <n v="14"/>
    <x v="0"/>
    <x v="3"/>
    <x v="3"/>
    <x v="1"/>
  </r>
  <r>
    <s v="CARTINS FERULO LIMITADA"/>
    <d v="2017-04-07T00:00:00"/>
    <d v="1899-12-30T14:00:00"/>
    <x v="5"/>
    <x v="2"/>
    <x v="0"/>
    <n v="38"/>
    <x v="1"/>
    <x v="8"/>
    <x v="2"/>
    <x v="1"/>
  </r>
  <r>
    <s v="Elaine Nojima"/>
    <d v="2016-12-07T00:00:00"/>
    <d v="1899-12-30T15:00:00"/>
    <x v="0"/>
    <x v="0"/>
    <x v="0"/>
    <n v="11"/>
    <x v="0"/>
    <x v="10"/>
    <x v="0"/>
    <x v="1"/>
  </r>
  <r>
    <s v="Adriana de Souza Menezes"/>
    <d v="2016-02-11T00:00:00"/>
    <d v="1899-12-30T16:00:00"/>
    <x v="1"/>
    <x v="1"/>
    <x v="0"/>
    <n v="31"/>
    <x v="1"/>
    <x v="7"/>
    <x v="0"/>
    <x v="1"/>
  </r>
  <r>
    <s v="Keila cardoso barreto"/>
    <d v="2018-01-15T00:00:00"/>
    <d v="1899-12-30T17:00:00"/>
    <x v="2"/>
    <x v="2"/>
    <x v="0"/>
    <n v="16"/>
    <x v="0"/>
    <x v="5"/>
    <x v="3"/>
    <x v="1"/>
  </r>
  <r>
    <s v="Thiago Marcelo de Araujo"/>
    <d v="2018-09-01T00:00:00"/>
    <d v="1899-12-30T18:00:00"/>
    <x v="3"/>
    <x v="0"/>
    <x v="0"/>
    <n v="11"/>
    <x v="0"/>
    <x v="11"/>
    <x v="3"/>
    <x v="1"/>
  </r>
  <r>
    <s v="Israel Fonseca"/>
    <d v="2016-06-06T00:00:00"/>
    <d v="1899-12-30T08:00:00"/>
    <x v="4"/>
    <x v="1"/>
    <x v="0"/>
    <n v="17"/>
    <x v="0"/>
    <x v="1"/>
    <x v="0"/>
    <x v="0"/>
  </r>
  <r>
    <s v="FABIANA GRAMULHA SILVA"/>
    <d v="2017-08-22T00:00:00"/>
    <d v="1899-12-30T09:00:00"/>
    <x v="5"/>
    <x v="2"/>
    <x v="1"/>
    <n v="11"/>
    <x v="0"/>
    <x v="0"/>
    <x v="2"/>
    <x v="0"/>
  </r>
  <r>
    <s v="Saulo Tarso Almeida da Silva"/>
    <d v="2018-09-28T00:00:00"/>
    <d v="1899-12-30T10:00:00"/>
    <x v="0"/>
    <x v="0"/>
    <x v="0"/>
    <n v="18"/>
    <x v="0"/>
    <x v="11"/>
    <x v="3"/>
    <x v="0"/>
  </r>
  <r>
    <s v="Luiz Cláudio Alves Coelho"/>
    <d v="2016-02-05T00:00:00"/>
    <d v="1899-12-30T11:00:00"/>
    <x v="1"/>
    <x v="1"/>
    <x v="0"/>
    <n v="11"/>
    <x v="0"/>
    <x v="7"/>
    <x v="0"/>
    <x v="0"/>
  </r>
  <r>
    <s v="Renato de Oliveira e Silva"/>
    <d v="2016-05-08T00:00:00"/>
    <d v="1899-12-30T12:00:00"/>
    <x v="2"/>
    <x v="2"/>
    <x v="0"/>
    <n v="31"/>
    <x v="1"/>
    <x v="3"/>
    <x v="0"/>
    <x v="0"/>
  </r>
  <r>
    <s v="Rogerio Coelho da Silva"/>
    <d v="2016-05-05T00:00:00"/>
    <d v="1899-12-30T13:00:00"/>
    <x v="3"/>
    <x v="0"/>
    <x v="0"/>
    <n v="11"/>
    <x v="0"/>
    <x v="3"/>
    <x v="0"/>
    <x v="1"/>
  </r>
  <r>
    <s v="Nelson Alexandre"/>
    <d v="2015-08-26T00:00:00"/>
    <d v="1899-12-30T14:00:00"/>
    <x v="4"/>
    <x v="1"/>
    <x v="0"/>
    <n v="11"/>
    <x v="0"/>
    <x v="0"/>
    <x v="1"/>
    <x v="1"/>
  </r>
  <r>
    <s v="BRUNO DE TOLEDO PRADO"/>
    <d v="2016-10-16T00:00:00"/>
    <d v="1899-12-30T15:00:00"/>
    <x v="5"/>
    <x v="2"/>
    <x v="0"/>
    <n v="12"/>
    <x v="0"/>
    <x v="6"/>
    <x v="0"/>
    <x v="1"/>
  </r>
  <r>
    <s v="MARCIO P DA SILVA"/>
    <d v="2016-11-22T00:00:00"/>
    <d v="1899-12-30T16:00:00"/>
    <x v="0"/>
    <x v="0"/>
    <x v="0"/>
    <s v=""/>
    <x v="14"/>
    <x v="4"/>
    <x v="0"/>
    <x v="1"/>
  </r>
  <r>
    <s v="Veridiana Pinheiro Heirich"/>
    <d v="2016-10-21T00:00:00"/>
    <d v="1899-12-30T17:00:00"/>
    <x v="1"/>
    <x v="1"/>
    <x v="1"/>
    <n v="48"/>
    <x v="13"/>
    <x v="6"/>
    <x v="0"/>
    <x v="1"/>
  </r>
  <r>
    <s v="HAROLDO NUNES DA SILVA"/>
    <d v="2018-06-17T00:00:00"/>
    <d v="1899-12-30T18:00:00"/>
    <x v="2"/>
    <x v="2"/>
    <x v="0"/>
    <n v="61"/>
    <x v="12"/>
    <x v="1"/>
    <x v="3"/>
    <x v="1"/>
  </r>
  <r>
    <s v="Paulo Sérgio da Silva"/>
    <d v="2018-05-24T00:00:00"/>
    <d v="1899-12-30T08:00:00"/>
    <x v="3"/>
    <x v="0"/>
    <x v="0"/>
    <n v="47"/>
    <x v="13"/>
    <x v="3"/>
    <x v="3"/>
    <x v="0"/>
  </r>
  <r>
    <s v="Anderson Pires de Paiva"/>
    <d v="2018-05-15T00:00:00"/>
    <d v="1899-12-30T09:00:00"/>
    <x v="4"/>
    <x v="1"/>
    <x v="0"/>
    <n v="21"/>
    <x v="4"/>
    <x v="3"/>
    <x v="3"/>
    <x v="0"/>
  </r>
  <r>
    <s v="Matheus Rossi"/>
    <d v="2017-01-16T00:00:00"/>
    <d v="1899-12-30T10:00:00"/>
    <x v="5"/>
    <x v="2"/>
    <x v="0"/>
    <n v="19"/>
    <x v="0"/>
    <x v="5"/>
    <x v="2"/>
    <x v="0"/>
  </r>
  <r>
    <s v="Danilo Beloto"/>
    <d v="2018-05-13T00:00:00"/>
    <d v="1899-12-30T11:00:00"/>
    <x v="0"/>
    <x v="0"/>
    <x v="0"/>
    <n v="15"/>
    <x v="0"/>
    <x v="3"/>
    <x v="3"/>
    <x v="0"/>
  </r>
  <r>
    <s v="Carolina Rodrigues da Silva"/>
    <d v="2018-11-15T00:00:00"/>
    <d v="1899-12-30T12:00:00"/>
    <x v="1"/>
    <x v="1"/>
    <x v="0"/>
    <n v="11"/>
    <x v="0"/>
    <x v="4"/>
    <x v="3"/>
    <x v="0"/>
  </r>
  <r>
    <s v="Sebastião Edmir Lima Passos"/>
    <d v="2015-01-15T00:00:00"/>
    <d v="1899-12-30T13:00:00"/>
    <x v="2"/>
    <x v="2"/>
    <x v="0"/>
    <n v="61"/>
    <x v="12"/>
    <x v="5"/>
    <x v="1"/>
    <x v="1"/>
  </r>
  <r>
    <s v="VITOR KENJ FARAH"/>
    <d v="2018-01-28T00:00:00"/>
    <d v="1899-12-30T14:00:00"/>
    <x v="3"/>
    <x v="0"/>
    <x v="1"/>
    <n v="11"/>
    <x v="0"/>
    <x v="5"/>
    <x v="3"/>
    <x v="1"/>
  </r>
  <r>
    <s v="MARCIA DOS SANTOS DANTAS"/>
    <d v="2015-12-20T00:00:00"/>
    <d v="1899-12-30T15:00:00"/>
    <x v="4"/>
    <x v="1"/>
    <x v="0"/>
    <n v="11"/>
    <x v="0"/>
    <x v="10"/>
    <x v="1"/>
    <x v="1"/>
  </r>
  <r>
    <s v="Juliano dos Santos Canuto de Souza"/>
    <d v="2017-05-26T00:00:00"/>
    <d v="1899-12-30T16:00:00"/>
    <x v="5"/>
    <x v="2"/>
    <x v="0"/>
    <n v="21"/>
    <x v="4"/>
    <x v="3"/>
    <x v="2"/>
    <x v="1"/>
  </r>
  <r>
    <s v="Sérgio Rene Chagas Jr"/>
    <d v="2017-05-05T00:00:00"/>
    <d v="1899-12-30T17:00:00"/>
    <x v="0"/>
    <x v="0"/>
    <x v="0"/>
    <n v="51"/>
    <x v="3"/>
    <x v="3"/>
    <x v="2"/>
    <x v="1"/>
  </r>
  <r>
    <s v="Sonnini Ruiz Yura"/>
    <d v="2017-04-15T00:00:00"/>
    <d v="1899-12-30T18:00:00"/>
    <x v="1"/>
    <x v="1"/>
    <x v="0"/>
    <n v="11"/>
    <x v="0"/>
    <x v="8"/>
    <x v="2"/>
    <x v="1"/>
  </r>
  <r>
    <s v="CLAUDIO MELLO"/>
    <d v="2018-05-05T00:00:00"/>
    <d v="1899-12-30T08:00:00"/>
    <x v="2"/>
    <x v="2"/>
    <x v="0"/>
    <n v="11"/>
    <x v="0"/>
    <x v="3"/>
    <x v="3"/>
    <x v="0"/>
  </r>
  <r>
    <s v="Paulo Ferreira"/>
    <d v="2018-11-17T00:00:00"/>
    <d v="1899-12-30T09:00:00"/>
    <x v="3"/>
    <x v="0"/>
    <x v="0"/>
    <n v="98"/>
    <x v="21"/>
    <x v="4"/>
    <x v="3"/>
    <x v="0"/>
  </r>
  <r>
    <s v="Aline Carvalho Nicolait Rohrbacher"/>
    <d v="2018-09-21T00:00:00"/>
    <d v="1899-12-30T10:00:00"/>
    <x v="4"/>
    <x v="1"/>
    <x v="0"/>
    <n v="47"/>
    <x v="13"/>
    <x v="11"/>
    <x v="3"/>
    <x v="0"/>
  </r>
  <r>
    <s v="Priscila Picholari Mingues"/>
    <d v="2018-05-31T00:00:00"/>
    <d v="1899-12-30T11:00:00"/>
    <x v="5"/>
    <x v="2"/>
    <x v="1"/>
    <n v="11"/>
    <x v="0"/>
    <x v="3"/>
    <x v="3"/>
    <x v="0"/>
  </r>
  <r>
    <s v="DIEGO HENRIQUE FORMIGA"/>
    <d v="2015-05-18T00:00:00"/>
    <d v="1899-12-30T12:00:00"/>
    <x v="0"/>
    <x v="0"/>
    <x v="0"/>
    <n v="31"/>
    <x v="1"/>
    <x v="3"/>
    <x v="1"/>
    <x v="0"/>
  </r>
  <r>
    <s v="Rafael Corrêa Simões"/>
    <d v="2017-05-20T00:00:00"/>
    <d v="1899-12-30T13:00:00"/>
    <x v="1"/>
    <x v="1"/>
    <x v="0"/>
    <n v="51"/>
    <x v="3"/>
    <x v="3"/>
    <x v="2"/>
    <x v="1"/>
  </r>
  <r>
    <s v="VERA LUCIA DE SOUZA ALVES"/>
    <d v="2018-05-06T00:00:00"/>
    <d v="1899-12-30T14:00:00"/>
    <x v="2"/>
    <x v="2"/>
    <x v="0"/>
    <n v="11"/>
    <x v="0"/>
    <x v="3"/>
    <x v="3"/>
    <x v="1"/>
  </r>
  <r>
    <s v="Iago Freitas Salgado de Castro"/>
    <d v="2017-07-11T00:00:00"/>
    <d v="1899-12-30T15:00:00"/>
    <x v="3"/>
    <x v="0"/>
    <x v="0"/>
    <n v="21"/>
    <x v="4"/>
    <x v="2"/>
    <x v="2"/>
    <x v="1"/>
  </r>
  <r>
    <s v="Ademir Teixeira"/>
    <d v="2016-02-19T00:00:00"/>
    <d v="1899-12-30T16:00:00"/>
    <x v="4"/>
    <x v="1"/>
    <x v="0"/>
    <n v="19"/>
    <x v="0"/>
    <x v="7"/>
    <x v="0"/>
    <x v="1"/>
  </r>
  <r>
    <s v="Gabriel Santos Gonsalves"/>
    <d v="2017-01-05T00:00:00"/>
    <d v="1899-12-30T17:00:00"/>
    <x v="5"/>
    <x v="2"/>
    <x v="0"/>
    <n v="18"/>
    <x v="0"/>
    <x v="5"/>
    <x v="2"/>
    <x v="1"/>
  </r>
  <r>
    <s v="WEMERSON CARNEIRO DA SILVA"/>
    <d v="2015-12-21T00:00:00"/>
    <d v="1899-12-30T18:00:00"/>
    <x v="0"/>
    <x v="0"/>
    <x v="0"/>
    <n v="21"/>
    <x v="4"/>
    <x v="10"/>
    <x v="1"/>
    <x v="1"/>
  </r>
  <r>
    <s v="CARLOS EDUARDO SANTOS COSTA"/>
    <d v="2018-08-24T00:00:00"/>
    <d v="1899-12-30T08:00:00"/>
    <x v="1"/>
    <x v="1"/>
    <x v="1"/>
    <n v="71"/>
    <x v="5"/>
    <x v="0"/>
    <x v="3"/>
    <x v="0"/>
  </r>
  <r>
    <s v="JAILSON AUGUSTO DE OLIVEIRA"/>
    <d v="2016-10-26T00:00:00"/>
    <d v="1899-12-30T09:00:00"/>
    <x v="2"/>
    <x v="2"/>
    <x v="0"/>
    <n v="11"/>
    <x v="0"/>
    <x v="6"/>
    <x v="0"/>
    <x v="0"/>
  </r>
  <r>
    <s v="Tatiane Cristina Zainell"/>
    <d v="2015-02-16T00:00:00"/>
    <d v="1899-12-30T10:00:00"/>
    <x v="3"/>
    <x v="0"/>
    <x v="0"/>
    <n v="11"/>
    <x v="0"/>
    <x v="7"/>
    <x v="1"/>
    <x v="0"/>
  </r>
  <r>
    <s v="Marcelo André"/>
    <d v="2018-11-28T00:00:00"/>
    <d v="1899-12-30T11:00:00"/>
    <x v="4"/>
    <x v="1"/>
    <x v="0"/>
    <n v="11"/>
    <x v="0"/>
    <x v="4"/>
    <x v="3"/>
    <x v="0"/>
  </r>
  <r>
    <s v="ELIANE GONCALVES MANTOVAM"/>
    <d v="2016-10-05T00:00:00"/>
    <d v="1899-12-30T12:00:00"/>
    <x v="5"/>
    <x v="2"/>
    <x v="0"/>
    <n v="11"/>
    <x v="0"/>
    <x v="6"/>
    <x v="0"/>
    <x v="0"/>
  </r>
  <r>
    <s v="EVERTON APARECIDO BUENO"/>
    <d v="2016-12-24T00:00:00"/>
    <d v="1899-12-30T13:00:00"/>
    <x v="0"/>
    <x v="0"/>
    <x v="0"/>
    <n v="11"/>
    <x v="0"/>
    <x v="10"/>
    <x v="0"/>
    <x v="1"/>
  </r>
  <r>
    <s v="Emerson Coimbra Simoes"/>
    <d v="2017-06-24T00:00:00"/>
    <d v="1899-12-30T14:00:00"/>
    <x v="1"/>
    <x v="1"/>
    <x v="0"/>
    <n v="11"/>
    <x v="0"/>
    <x v="1"/>
    <x v="2"/>
    <x v="1"/>
  </r>
  <r>
    <s v="SANDRO BASTOS OLIVEIRA"/>
    <d v="2018-03-06T00:00:00"/>
    <d v="1899-12-30T15:00:00"/>
    <x v="2"/>
    <x v="2"/>
    <x v="0"/>
    <n v="21"/>
    <x v="4"/>
    <x v="9"/>
    <x v="3"/>
    <x v="1"/>
  </r>
  <r>
    <s v="Lorena Gonçalves Ribeiro"/>
    <d v="2015-09-07T00:00:00"/>
    <d v="1899-12-30T16:00:00"/>
    <x v="3"/>
    <x v="0"/>
    <x v="1"/>
    <n v="31"/>
    <x v="1"/>
    <x v="11"/>
    <x v="1"/>
    <x v="1"/>
  </r>
  <r>
    <s v="Giselle de Almeida Santos"/>
    <d v="2016-11-16T00:00:00"/>
    <d v="1899-12-30T17:00:00"/>
    <x v="4"/>
    <x v="1"/>
    <x v="0"/>
    <n v="24"/>
    <x v="4"/>
    <x v="4"/>
    <x v="0"/>
    <x v="1"/>
  </r>
  <r>
    <s v="Leilane"/>
    <d v="2016-01-28T00:00:00"/>
    <d v="1899-12-30T18:00:00"/>
    <x v="5"/>
    <x v="2"/>
    <x v="0"/>
    <n v="85"/>
    <x v="7"/>
    <x v="5"/>
    <x v="0"/>
    <x v="1"/>
  </r>
  <r>
    <s v="Natalia Candido de Oliveira"/>
    <d v="2016-12-20T00:00:00"/>
    <d v="1899-12-30T08:00:00"/>
    <x v="0"/>
    <x v="0"/>
    <x v="0"/>
    <n v="11"/>
    <x v="0"/>
    <x v="10"/>
    <x v="0"/>
    <x v="0"/>
  </r>
  <r>
    <s v="ERIC ALVES PESSOA"/>
    <d v="2017-03-03T00:00:00"/>
    <d v="1899-12-30T09:00:00"/>
    <x v="1"/>
    <x v="1"/>
    <x v="0"/>
    <n v="62"/>
    <x v="10"/>
    <x v="9"/>
    <x v="2"/>
    <x v="0"/>
  </r>
  <r>
    <s v="Virgínia costa"/>
    <d v="2016-07-10T00:00:00"/>
    <d v="1899-12-30T10:00:00"/>
    <x v="2"/>
    <x v="2"/>
    <x v="0"/>
    <n v="11"/>
    <x v="0"/>
    <x v="2"/>
    <x v="0"/>
    <x v="0"/>
  </r>
  <r>
    <s v="Marco Antonio Cardoso Anacleto"/>
    <d v="2016-11-02T00:00:00"/>
    <d v="1899-12-30T11:00:00"/>
    <x v="3"/>
    <x v="0"/>
    <x v="0"/>
    <n v="21"/>
    <x v="4"/>
    <x v="4"/>
    <x v="0"/>
    <x v="0"/>
  </r>
  <r>
    <s v="Wendel Duarte de Jesus"/>
    <d v="2017-10-15T00:00:00"/>
    <d v="1899-12-30T12:00:00"/>
    <x v="4"/>
    <x v="1"/>
    <x v="0"/>
    <n v="11"/>
    <x v="0"/>
    <x v="6"/>
    <x v="2"/>
    <x v="0"/>
  </r>
  <r>
    <s v="Thiago Valentim Marques"/>
    <d v="2015-08-24T00:00:00"/>
    <d v="1899-12-30T13:00:00"/>
    <x v="5"/>
    <x v="2"/>
    <x v="1"/>
    <n v="84"/>
    <x v="17"/>
    <x v="0"/>
    <x v="1"/>
    <x v="1"/>
  </r>
  <r>
    <s v="Mariana Guimarães Dias"/>
    <d v="2017-01-28T00:00:00"/>
    <d v="1899-12-30T14:00:00"/>
    <x v="0"/>
    <x v="0"/>
    <x v="0"/>
    <n v="17"/>
    <x v="0"/>
    <x v="5"/>
    <x v="2"/>
    <x v="1"/>
  </r>
  <r>
    <s v="Cleyton Souza"/>
    <d v="2015-01-15T00:00:00"/>
    <d v="1899-12-30T15:00:00"/>
    <x v="1"/>
    <x v="1"/>
    <x v="0"/>
    <n v="11"/>
    <x v="0"/>
    <x v="5"/>
    <x v="1"/>
    <x v="1"/>
  </r>
  <r>
    <s v="Pedro Henrique Ventura Frazillio"/>
    <d v="2018-11-16T00:00:00"/>
    <d v="1899-12-30T16:00:00"/>
    <x v="2"/>
    <x v="2"/>
    <x v="0"/>
    <n v="11"/>
    <x v="0"/>
    <x v="4"/>
    <x v="3"/>
    <x v="1"/>
  </r>
  <r>
    <s v="Mônica Meireles sousa"/>
    <d v="2017-07-02T00:00:00"/>
    <d v="1899-12-30T17:00:00"/>
    <x v="3"/>
    <x v="0"/>
    <x v="0"/>
    <n v="31"/>
    <x v="1"/>
    <x v="2"/>
    <x v="2"/>
    <x v="1"/>
  </r>
  <r>
    <s v="ELISSON DE SOUZA DE MESQUITA"/>
    <d v="2016-06-30T00:00:00"/>
    <d v="1899-12-30T18:00:00"/>
    <x v="4"/>
    <x v="1"/>
    <x v="0"/>
    <n v="11"/>
    <x v="0"/>
    <x v="1"/>
    <x v="0"/>
    <x v="1"/>
  </r>
  <r>
    <s v="Wilson Moura"/>
    <d v="2015-10-23T00:00:00"/>
    <d v="1899-12-30T08:00:00"/>
    <x v="5"/>
    <x v="2"/>
    <x v="0"/>
    <n v="11"/>
    <x v="0"/>
    <x v="6"/>
    <x v="1"/>
    <x v="0"/>
  </r>
  <r>
    <s v="Manoel Jorge Pereira Rangel"/>
    <d v="2017-02-17T00:00:00"/>
    <d v="1899-12-30T09:00:00"/>
    <x v="0"/>
    <x v="0"/>
    <x v="0"/>
    <n v="21"/>
    <x v="4"/>
    <x v="7"/>
    <x v="2"/>
    <x v="0"/>
  </r>
  <r>
    <s v="Letícia Ceolin"/>
    <d v="2017-11-09T00:00:00"/>
    <d v="1899-12-30T10:00:00"/>
    <x v="1"/>
    <x v="1"/>
    <x v="1"/>
    <n v="11"/>
    <x v="0"/>
    <x v="4"/>
    <x v="2"/>
    <x v="0"/>
  </r>
  <r>
    <s v="Ricardo Pereira dos Santos"/>
    <d v="2015-07-09T00:00:00"/>
    <d v="1899-12-30T11:00:00"/>
    <x v="2"/>
    <x v="2"/>
    <x v="0"/>
    <n v="41"/>
    <x v="6"/>
    <x v="2"/>
    <x v="1"/>
    <x v="0"/>
  </r>
  <r>
    <s v="Leonardo Barros"/>
    <d v="2017-02-27T00:00:00"/>
    <d v="1899-12-30T12:00:00"/>
    <x v="3"/>
    <x v="0"/>
    <x v="0"/>
    <n v="21"/>
    <x v="4"/>
    <x v="7"/>
    <x v="2"/>
    <x v="0"/>
  </r>
  <r>
    <s v="Aline Olimpia"/>
    <d v="2016-07-14T00:00:00"/>
    <d v="1899-12-30T13:00:00"/>
    <x v="4"/>
    <x v="1"/>
    <x v="0"/>
    <n v="21"/>
    <x v="4"/>
    <x v="2"/>
    <x v="0"/>
    <x v="1"/>
  </r>
  <r>
    <s v="Luiz Álvaro de Mello Moraes"/>
    <d v="2018-09-29T00:00:00"/>
    <d v="1899-12-30T14:00:00"/>
    <x v="5"/>
    <x v="2"/>
    <x v="0"/>
    <n v="11"/>
    <x v="0"/>
    <x v="11"/>
    <x v="3"/>
    <x v="1"/>
  </r>
  <r>
    <s v="SERGIO LUIZ MARTINES DA SILVA"/>
    <d v="2018-03-14T00:00:00"/>
    <d v="1899-12-30T15:00:00"/>
    <x v="0"/>
    <x v="0"/>
    <x v="0"/>
    <n v="11"/>
    <x v="0"/>
    <x v="9"/>
    <x v="3"/>
    <x v="1"/>
  </r>
  <r>
    <s v="Paula Maciel Marcondes Pereira"/>
    <d v="2018-03-21T00:00:00"/>
    <d v="1899-12-30T16:00:00"/>
    <x v="1"/>
    <x v="1"/>
    <x v="0"/>
    <n v="12"/>
    <x v="0"/>
    <x v="9"/>
    <x v="3"/>
    <x v="1"/>
  </r>
  <r>
    <s v="Thiago Bozo Garcia"/>
    <d v="2017-05-06T00:00:00"/>
    <d v="1899-12-30T17:00:00"/>
    <x v="2"/>
    <x v="2"/>
    <x v="0"/>
    <n v="19"/>
    <x v="0"/>
    <x v="3"/>
    <x v="2"/>
    <x v="1"/>
  </r>
  <r>
    <s v="Aléxia Lage de Faria"/>
    <d v="2017-10-15T00:00:00"/>
    <d v="1899-12-30T18:00:00"/>
    <x v="3"/>
    <x v="0"/>
    <x v="1"/>
    <s v=""/>
    <x v="14"/>
    <x v="6"/>
    <x v="2"/>
    <x v="1"/>
  </r>
  <r>
    <s v="Joanna Guimarães lago Pinheiro"/>
    <d v="2016-08-09T00:00:00"/>
    <d v="1899-12-30T08:00:00"/>
    <x v="4"/>
    <x v="1"/>
    <x v="0"/>
    <n v="31"/>
    <x v="1"/>
    <x v="0"/>
    <x v="0"/>
    <x v="0"/>
  </r>
  <r>
    <s v="AMANDA LORENNA FEIO GANDRA"/>
    <d v="2015-03-29T00:00:00"/>
    <d v="1899-12-30T09:00:00"/>
    <x v="5"/>
    <x v="2"/>
    <x v="0"/>
    <n v="91"/>
    <x v="19"/>
    <x v="9"/>
    <x v="1"/>
    <x v="0"/>
  </r>
  <r>
    <s v="Paulo Henrique Souza da Silva"/>
    <d v="2016-06-22T00:00:00"/>
    <d v="1899-12-30T10:00:00"/>
    <x v="0"/>
    <x v="0"/>
    <x v="0"/>
    <n v="11"/>
    <x v="0"/>
    <x v="1"/>
    <x v="0"/>
    <x v="0"/>
  </r>
  <r>
    <s v="Renata Dias Silveira Basso"/>
    <d v="2016-09-09T00:00:00"/>
    <d v="1899-12-30T11:00:00"/>
    <x v="1"/>
    <x v="1"/>
    <x v="0"/>
    <n v="11"/>
    <x v="0"/>
    <x v="11"/>
    <x v="0"/>
    <x v="0"/>
  </r>
  <r>
    <s v="LETICIA DOS SANTOS"/>
    <d v="2016-02-08T00:00:00"/>
    <d v="1899-12-30T12:00:00"/>
    <x v="2"/>
    <x v="2"/>
    <x v="0"/>
    <n v="11"/>
    <x v="0"/>
    <x v="7"/>
    <x v="0"/>
    <x v="0"/>
  </r>
  <r>
    <s v="DANILO CAMPANA"/>
    <d v="2016-12-02T00:00:00"/>
    <d v="1899-12-30T13:00:00"/>
    <x v="3"/>
    <x v="0"/>
    <x v="0"/>
    <n v="11"/>
    <x v="0"/>
    <x v="10"/>
    <x v="0"/>
    <x v="1"/>
  </r>
  <r>
    <s v="Valquiria de Oliveira"/>
    <d v="2015-07-21T00:00:00"/>
    <d v="1899-12-30T14:00:00"/>
    <x v="4"/>
    <x v="1"/>
    <x v="0"/>
    <n v="11"/>
    <x v="0"/>
    <x v="2"/>
    <x v="1"/>
    <x v="1"/>
  </r>
  <r>
    <s v="Plinio Alves Leite"/>
    <d v="2015-09-04T00:00:00"/>
    <d v="1899-12-30T15:00:00"/>
    <x v="5"/>
    <x v="2"/>
    <x v="1"/>
    <n v="31"/>
    <x v="1"/>
    <x v="11"/>
    <x v="1"/>
    <x v="1"/>
  </r>
  <r>
    <s v="Simone de Oliveira Goulart"/>
    <d v="2018-11-30T00:00:00"/>
    <d v="1899-12-30T16:00:00"/>
    <x v="0"/>
    <x v="0"/>
    <x v="0"/>
    <n v="21"/>
    <x v="4"/>
    <x v="4"/>
    <x v="3"/>
    <x v="1"/>
  </r>
  <r>
    <s v="Leandro Santana Curso"/>
    <d v="2016-09-10T00:00:00"/>
    <d v="1899-12-30T17:00:00"/>
    <x v="1"/>
    <x v="1"/>
    <x v="0"/>
    <n v="41"/>
    <x v="6"/>
    <x v="11"/>
    <x v="0"/>
    <x v="1"/>
  </r>
  <r>
    <s v="Isabela"/>
    <d v="2017-05-21T00:00:00"/>
    <d v="1899-12-30T18:00:00"/>
    <x v="2"/>
    <x v="2"/>
    <x v="0"/>
    <n v="11"/>
    <x v="0"/>
    <x v="3"/>
    <x v="2"/>
    <x v="1"/>
  </r>
  <r>
    <s v="Fernando Peres"/>
    <d v="2017-01-14T00:00:00"/>
    <d v="1899-12-30T08:00:00"/>
    <x v="3"/>
    <x v="0"/>
    <x v="0"/>
    <n v="12"/>
    <x v="0"/>
    <x v="5"/>
    <x v="2"/>
    <x v="0"/>
  </r>
  <r>
    <s v="LUCA OLIVEIRA MELHADO"/>
    <d v="2017-09-11T00:00:00"/>
    <d v="1899-12-30T09:00:00"/>
    <x v="4"/>
    <x v="1"/>
    <x v="0"/>
    <n v="41"/>
    <x v="6"/>
    <x v="11"/>
    <x v="2"/>
    <x v="0"/>
  </r>
  <r>
    <s v="Saulo von Randow Júnior"/>
    <d v="2016-01-25T00:00:00"/>
    <d v="1899-12-30T10:00:00"/>
    <x v="5"/>
    <x v="2"/>
    <x v="0"/>
    <n v="31"/>
    <x v="1"/>
    <x v="5"/>
    <x v="0"/>
    <x v="0"/>
  </r>
  <r>
    <s v="Cintya Tongu Andreolli"/>
    <d v="2017-12-12T00:00:00"/>
    <d v="1899-12-30T11:00:00"/>
    <x v="0"/>
    <x v="0"/>
    <x v="0"/>
    <n v="62"/>
    <x v="10"/>
    <x v="10"/>
    <x v="2"/>
    <x v="0"/>
  </r>
  <r>
    <s v="Sérgio Ludmann"/>
    <d v="2015-03-09T00:00:00"/>
    <d v="1899-12-30T12:00:00"/>
    <x v="1"/>
    <x v="1"/>
    <x v="1"/>
    <n v="51"/>
    <x v="3"/>
    <x v="9"/>
    <x v="1"/>
    <x v="0"/>
  </r>
  <r>
    <s v="Jefferson Christofoletti"/>
    <d v="2015-12-30T00:00:00"/>
    <d v="1899-12-30T13:00:00"/>
    <x v="2"/>
    <x v="2"/>
    <x v="0"/>
    <n v="11"/>
    <x v="0"/>
    <x v="10"/>
    <x v="1"/>
    <x v="1"/>
  </r>
  <r>
    <s v="LUCIANE DE MATOS LIBERATO LIMA"/>
    <d v="2015-09-23T00:00:00"/>
    <d v="1899-12-30T14:00:00"/>
    <x v="3"/>
    <x v="0"/>
    <x v="0"/>
    <n v="21"/>
    <x v="4"/>
    <x v="11"/>
    <x v="1"/>
    <x v="1"/>
  </r>
  <r>
    <s v="Cleiton"/>
    <d v="2015-09-11T00:00:00"/>
    <d v="1899-12-30T15:00:00"/>
    <x v="4"/>
    <x v="1"/>
    <x v="0"/>
    <n v="1"/>
    <x v="14"/>
    <x v="11"/>
    <x v="1"/>
    <x v="1"/>
  </r>
  <r>
    <s v="Gisele Bezerra"/>
    <d v="2016-12-10T00:00:00"/>
    <d v="1899-12-30T16:00:00"/>
    <x v="5"/>
    <x v="2"/>
    <x v="0"/>
    <n v="16"/>
    <x v="0"/>
    <x v="10"/>
    <x v="0"/>
    <x v="1"/>
  </r>
  <r>
    <s v="Filipe Soares Benedito"/>
    <d v="2016-12-19T00:00:00"/>
    <d v="1899-12-30T08:00:00"/>
    <x v="0"/>
    <x v="0"/>
    <x v="0"/>
    <m/>
    <x v="14"/>
    <x v="10"/>
    <x v="0"/>
    <x v="0"/>
  </r>
  <r>
    <s v="Renata Verza Amaral Melo Breve"/>
    <d v="2017-01-01T00:00:00"/>
    <d v="1899-12-30T09:00:00"/>
    <x v="0"/>
    <x v="1"/>
    <x v="0"/>
    <m/>
    <x v="14"/>
    <x v="5"/>
    <x v="2"/>
    <x v="0"/>
  </r>
  <r>
    <s v="Johel"/>
    <d v="2016-02-22T00:00:00"/>
    <d v="1899-12-30T10:00:00"/>
    <x v="0"/>
    <x v="2"/>
    <x v="0"/>
    <m/>
    <x v="14"/>
    <x v="7"/>
    <x v="0"/>
    <x v="0"/>
  </r>
  <r>
    <s v="DENNISON HUGO DE SOUZA MONTEIRO"/>
    <d v="2018-06-18T00:00:00"/>
    <d v="1899-12-30T11:00:00"/>
    <x v="0"/>
    <x v="0"/>
    <x v="0"/>
    <m/>
    <x v="14"/>
    <x v="1"/>
    <x v="3"/>
    <x v="0"/>
  </r>
  <r>
    <s v="Valéria Conceição Pinheiro Alves"/>
    <d v="2018-06-10T00:00:00"/>
    <d v="1899-12-30T12:00:00"/>
    <x v="4"/>
    <x v="1"/>
    <x v="0"/>
    <m/>
    <x v="14"/>
    <x v="1"/>
    <x v="3"/>
    <x v="0"/>
  </r>
  <r>
    <s v="Jéssika Julie Camargo"/>
    <d v="2016-10-23T00:00:00"/>
    <d v="1899-12-30T13:00:00"/>
    <x v="4"/>
    <x v="2"/>
    <x v="0"/>
    <m/>
    <x v="14"/>
    <x v="6"/>
    <x v="0"/>
    <x v="1"/>
  </r>
  <r>
    <s v="Simone dos Santos Vieira"/>
    <d v="2016-08-04T00:00:00"/>
    <d v="1899-12-30T14:00:00"/>
    <x v="4"/>
    <x v="0"/>
    <x v="0"/>
    <m/>
    <x v="14"/>
    <x v="0"/>
    <x v="0"/>
    <x v="1"/>
  </r>
  <r>
    <s v="Felipe Amarante"/>
    <d v="2015-11-08T00:00:00"/>
    <d v="1899-12-30T15:00:00"/>
    <x v="4"/>
    <x v="1"/>
    <x v="1"/>
    <m/>
    <x v="14"/>
    <x v="4"/>
    <x v="1"/>
    <x v="1"/>
  </r>
  <r>
    <s v="Priscilla Chierici Sencades Coelhoso"/>
    <d v="2018-07-01T00:00:00"/>
    <d v="1899-12-30T16:00:00"/>
    <x v="4"/>
    <x v="2"/>
    <x v="0"/>
    <m/>
    <x v="14"/>
    <x v="2"/>
    <x v="3"/>
    <x v="1"/>
  </r>
  <r>
    <s v="SIDNE BALDAN"/>
    <d v="2017-11-29T00:00:00"/>
    <d v="1899-12-30T17:00:00"/>
    <x v="4"/>
    <x v="0"/>
    <x v="0"/>
    <m/>
    <x v="14"/>
    <x v="4"/>
    <x v="2"/>
    <x v="1"/>
  </r>
  <r>
    <s v="CARLOS EDUARDO DE MELLO SALLES"/>
    <d v="2016-04-15T00:00:00"/>
    <d v="1899-12-30T18:00:00"/>
    <x v="4"/>
    <x v="1"/>
    <x v="0"/>
    <m/>
    <x v="14"/>
    <x v="8"/>
    <x v="0"/>
    <x v="1"/>
  </r>
  <r>
    <s v="Anderson Ismair Oliveira Santos"/>
    <d v="2017-11-21T00:00:00"/>
    <d v="1899-12-30T08:00:00"/>
    <x v="4"/>
    <x v="2"/>
    <x v="0"/>
    <m/>
    <x v="14"/>
    <x v="4"/>
    <x v="2"/>
    <x v="0"/>
  </r>
  <r>
    <s v="Fernanda S Oliveira"/>
    <d v="2018-09-29T00:00:00"/>
    <d v="1899-12-30T09:00:00"/>
    <x v="4"/>
    <x v="0"/>
    <x v="0"/>
    <m/>
    <x v="14"/>
    <x v="11"/>
    <x v="3"/>
    <x v="0"/>
  </r>
  <r>
    <s v="JOSE LUIZ COELHO"/>
    <d v="2018-07-11T00:00:00"/>
    <d v="1899-12-30T10:00:00"/>
    <x v="4"/>
    <x v="1"/>
    <x v="0"/>
    <m/>
    <x v="14"/>
    <x v="2"/>
    <x v="3"/>
    <x v="0"/>
  </r>
  <r>
    <s v="WALTER LUIZ BATISTA ALVES"/>
    <d v="2017-04-04T00:00:00"/>
    <d v="1899-12-30T11:00:00"/>
    <x v="4"/>
    <x v="2"/>
    <x v="0"/>
    <m/>
    <x v="14"/>
    <x v="8"/>
    <x v="2"/>
    <x v="0"/>
  </r>
  <r>
    <s v="Marilia Q Lopes"/>
    <d v="2016-11-04T00:00:00"/>
    <d v="1899-12-30T12:00:00"/>
    <x v="3"/>
    <x v="0"/>
    <x v="1"/>
    <m/>
    <x v="14"/>
    <x v="4"/>
    <x v="0"/>
    <x v="0"/>
  </r>
  <r>
    <s v="Edson Rodrigues de Araujo Junior"/>
    <d v="2018-10-02T00:00:00"/>
    <d v="1899-12-30T13:00:00"/>
    <x v="3"/>
    <x v="1"/>
    <x v="0"/>
    <m/>
    <x v="14"/>
    <x v="6"/>
    <x v="3"/>
    <x v="1"/>
  </r>
  <r>
    <s v="RAFAEL GUIDI GARGANTINI"/>
    <d v="2017-07-10T00:00:00"/>
    <d v="1899-12-30T14:00:00"/>
    <x v="3"/>
    <x v="2"/>
    <x v="0"/>
    <m/>
    <x v="14"/>
    <x v="2"/>
    <x v="2"/>
    <x v="1"/>
  </r>
  <r>
    <s v="Thais Fragoso Gaia"/>
    <d v="2018-07-20T00:00:00"/>
    <d v="1899-12-30T15:00:00"/>
    <x v="3"/>
    <x v="0"/>
    <x v="0"/>
    <m/>
    <x v="14"/>
    <x v="2"/>
    <x v="3"/>
    <x v="1"/>
  </r>
  <r>
    <s v="FELIPE DE CARVALHO FRANCO"/>
    <d v="2017-10-22T00:00:00"/>
    <d v="1899-12-30T16:00:00"/>
    <x v="3"/>
    <x v="1"/>
    <x v="0"/>
    <m/>
    <x v="14"/>
    <x v="6"/>
    <x v="2"/>
    <x v="1"/>
  </r>
  <r>
    <s v="JULIO FABRICIO SOARES FURTADO BELÉM"/>
    <d v="2016-09-23T00:00:00"/>
    <d v="1899-12-30T17:00:00"/>
    <x v="3"/>
    <x v="2"/>
    <x v="0"/>
    <m/>
    <x v="14"/>
    <x v="11"/>
    <x v="0"/>
    <x v="1"/>
  </r>
  <r>
    <s v="Lojas Renner S A"/>
    <d v="2015-03-27T00:00:00"/>
    <d v="1899-12-30T18:00:00"/>
    <x v="3"/>
    <x v="0"/>
    <x v="1"/>
    <m/>
    <x v="14"/>
    <x v="9"/>
    <x v="1"/>
    <x v="1"/>
  </r>
  <r>
    <s v="Sueli Bernardeli"/>
    <d v="2015-04-11T00:00:00"/>
    <d v="1899-12-30T08:00:00"/>
    <x v="3"/>
    <x v="1"/>
    <x v="0"/>
    <m/>
    <x v="14"/>
    <x v="8"/>
    <x v="1"/>
    <x v="0"/>
  </r>
  <r>
    <s v="Maira Henrique Rodrigues"/>
    <d v="2016-11-01T00:00:00"/>
    <d v="1899-12-30T09:00:00"/>
    <x v="3"/>
    <x v="2"/>
    <x v="0"/>
    <m/>
    <x v="14"/>
    <x v="4"/>
    <x v="0"/>
    <x v="0"/>
  </r>
  <r>
    <s v="Ana Carolina Canezim Rodrigues"/>
    <d v="2016-02-26T00:00:00"/>
    <d v="1899-12-30T10:00:00"/>
    <x v="3"/>
    <x v="0"/>
    <x v="0"/>
    <m/>
    <x v="14"/>
    <x v="7"/>
    <x v="0"/>
    <x v="0"/>
  </r>
  <r>
    <s v="Bianca Braga"/>
    <d v="2016-11-10T00:00:00"/>
    <d v="1899-12-30T11:00:00"/>
    <x v="3"/>
    <x v="1"/>
    <x v="0"/>
    <m/>
    <x v="14"/>
    <x v="4"/>
    <x v="0"/>
    <x v="0"/>
  </r>
  <r>
    <s v="Dayana reboucas almeida de araujo"/>
    <d v="2015-09-12T00:00:00"/>
    <d v="1899-12-30T12:00:00"/>
    <x v="3"/>
    <x v="2"/>
    <x v="0"/>
    <m/>
    <x v="14"/>
    <x v="11"/>
    <x v="1"/>
    <x v="0"/>
  </r>
  <r>
    <s v="Deborah Fernandes Rezzadori"/>
    <d v="2018-10-12T00:00:00"/>
    <d v="1899-12-30T13:00:00"/>
    <x v="3"/>
    <x v="0"/>
    <x v="1"/>
    <m/>
    <x v="14"/>
    <x v="6"/>
    <x v="3"/>
    <x v="1"/>
  </r>
  <r>
    <s v="Marilice Moschini Borges"/>
    <d v="2015-07-22T00:00:00"/>
    <d v="1899-12-30T14:00:00"/>
    <x v="3"/>
    <x v="1"/>
    <x v="0"/>
    <m/>
    <x v="14"/>
    <x v="2"/>
    <x v="1"/>
    <x v="1"/>
  </r>
  <r>
    <s v="Talita de Oliveira"/>
    <d v="2018-03-01T00:00:00"/>
    <d v="1899-12-30T15:00:00"/>
    <x v="5"/>
    <x v="2"/>
    <x v="0"/>
    <m/>
    <x v="14"/>
    <x v="9"/>
    <x v="3"/>
    <x v="1"/>
  </r>
  <r>
    <s v="DÁDILA SILVA DE OLIVEIRA"/>
    <d v="2015-12-11T00:00:00"/>
    <d v="1899-12-30T16:00:00"/>
    <x v="0"/>
    <x v="0"/>
    <x v="0"/>
    <m/>
    <x v="14"/>
    <x v="10"/>
    <x v="1"/>
    <x v="1"/>
  </r>
  <r>
    <s v="Gabriela Torres Rocha Melo"/>
    <d v="2018-04-20T00:00:00"/>
    <d v="1899-12-30T17:00:00"/>
    <x v="1"/>
    <x v="1"/>
    <x v="0"/>
    <m/>
    <x v="14"/>
    <x v="8"/>
    <x v="3"/>
    <x v="1"/>
  </r>
  <r>
    <s v="Joyce Picoretti Monteiro"/>
    <d v="2018-04-12T00:00:00"/>
    <d v="1899-12-30T18:00:00"/>
    <x v="1"/>
    <x v="2"/>
    <x v="0"/>
    <m/>
    <x v="14"/>
    <x v="8"/>
    <x v="3"/>
    <x v="1"/>
  </r>
  <r>
    <s v="DAVIDSON FARAH JR"/>
    <d v="2015-10-15T00:00:00"/>
    <d v="1899-12-30T08:00:00"/>
    <x v="1"/>
    <x v="0"/>
    <x v="1"/>
    <m/>
    <x v="14"/>
    <x v="6"/>
    <x v="1"/>
    <x v="0"/>
  </r>
  <r>
    <s v="NATHALIA BRITO BARROSO"/>
    <d v="2018-03-10T00:00:00"/>
    <d v="1899-12-30T09:00:00"/>
    <x v="0"/>
    <x v="1"/>
    <x v="0"/>
    <m/>
    <x v="14"/>
    <x v="9"/>
    <x v="3"/>
    <x v="0"/>
  </r>
  <r>
    <s v="Wanessa Pereira da Silva"/>
    <d v="2015-06-11T00:00:00"/>
    <d v="1899-12-30T10:00:00"/>
    <x v="0"/>
    <x v="2"/>
    <x v="0"/>
    <m/>
    <x v="14"/>
    <x v="1"/>
    <x v="1"/>
    <x v="0"/>
  </r>
  <r>
    <s v="Patrícia Kelly de Almeida Pereira da Silva"/>
    <d v="2015-04-14T00:00:00"/>
    <d v="1899-12-30T11:00:00"/>
    <x v="0"/>
    <x v="0"/>
    <x v="0"/>
    <m/>
    <x v="14"/>
    <x v="8"/>
    <x v="1"/>
    <x v="0"/>
  </r>
  <r>
    <s v="Magno de Carvalho Montes"/>
    <d v="2017-09-04T00:00:00"/>
    <d v="1899-12-30T12:00:00"/>
    <x v="0"/>
    <x v="1"/>
    <x v="0"/>
    <m/>
    <x v="14"/>
    <x v="11"/>
    <x v="2"/>
    <x v="0"/>
  </r>
  <r>
    <s v="Gabriel Lourenço Soares"/>
    <d v="2018-04-13T00:00:00"/>
    <d v="1899-12-30T13:00:00"/>
    <x v="4"/>
    <x v="2"/>
    <x v="0"/>
    <m/>
    <x v="14"/>
    <x v="8"/>
    <x v="3"/>
    <x v="1"/>
  </r>
  <r>
    <s v="LILIAN ROBERTA DE JESUS"/>
    <d v="2018-08-14T00:00:00"/>
    <d v="1899-12-30T14:00:00"/>
    <x v="4"/>
    <x v="0"/>
    <x v="1"/>
    <m/>
    <x v="14"/>
    <x v="0"/>
    <x v="3"/>
    <x v="1"/>
  </r>
  <r>
    <s v="Edvaldo Nascimento de Paula"/>
    <d v="2017-06-09T00:00:00"/>
    <d v="1899-12-30T15:00:00"/>
    <x v="4"/>
    <x v="1"/>
    <x v="0"/>
    <m/>
    <x v="14"/>
    <x v="1"/>
    <x v="2"/>
    <x v="1"/>
  </r>
  <r>
    <s v="JULIO CARLOS DOS SANTOS SILVA"/>
    <d v="2016-06-05T00:00:00"/>
    <d v="1899-12-30T16:00:00"/>
    <x v="4"/>
    <x v="2"/>
    <x v="0"/>
    <m/>
    <x v="14"/>
    <x v="1"/>
    <x v="0"/>
    <x v="1"/>
  </r>
  <r>
    <s v="WILLIAM DA SILVA SANTOS"/>
    <d v="2017-01-17T00:00:00"/>
    <d v="1899-12-30T17:00:00"/>
    <x v="4"/>
    <x v="0"/>
    <x v="0"/>
    <m/>
    <x v="14"/>
    <x v="5"/>
    <x v="2"/>
    <x v="1"/>
  </r>
  <r>
    <s v="Bruno Araujo"/>
    <d v="2017-09-30T00:00:00"/>
    <d v="1899-12-30T18:00:00"/>
    <x v="4"/>
    <x v="1"/>
    <x v="0"/>
    <m/>
    <x v="14"/>
    <x v="11"/>
    <x v="2"/>
    <x v="1"/>
  </r>
  <r>
    <s v="Mayara Miranda"/>
    <d v="2016-12-11T00:00:00"/>
    <d v="1899-12-30T08:00:00"/>
    <x v="4"/>
    <x v="2"/>
    <x v="0"/>
    <m/>
    <x v="14"/>
    <x v="10"/>
    <x v="0"/>
    <x v="0"/>
  </r>
  <r>
    <s v="Josenildo José Pessoa"/>
    <d v="2018-10-11T00:00:00"/>
    <d v="1899-12-30T09:00:00"/>
    <x v="4"/>
    <x v="0"/>
    <x v="1"/>
    <m/>
    <x v="14"/>
    <x v="6"/>
    <x v="3"/>
    <x v="0"/>
  </r>
  <r>
    <s v="ALEXANDRE DE CASTRO VALLADARES FRAGA"/>
    <d v="2016-01-06T00:00:00"/>
    <d v="1899-12-30T10:00:00"/>
    <x v="4"/>
    <x v="1"/>
    <x v="0"/>
    <m/>
    <x v="14"/>
    <x v="5"/>
    <x v="0"/>
    <x v="0"/>
  </r>
  <r>
    <s v="Heribaldo Galindo de Souza Junior"/>
    <d v="2018-02-23T00:00:00"/>
    <d v="1899-12-30T11:00:00"/>
    <x v="4"/>
    <x v="2"/>
    <x v="0"/>
    <m/>
    <x v="14"/>
    <x v="7"/>
    <x v="3"/>
    <x v="0"/>
  </r>
  <r>
    <s v="ODICLEY MELO EUFRAZINO DA CRUZ"/>
    <d v="2016-06-09T00:00:00"/>
    <d v="1899-12-30T12:00:00"/>
    <x v="4"/>
    <x v="0"/>
    <x v="0"/>
    <m/>
    <x v="14"/>
    <x v="1"/>
    <x v="0"/>
    <x v="0"/>
  </r>
  <r>
    <s v="Catarina Zanata"/>
    <d v="2017-06-30T00:00:00"/>
    <d v="1899-12-30T13:00:00"/>
    <x v="3"/>
    <x v="1"/>
    <x v="0"/>
    <m/>
    <x v="14"/>
    <x v="1"/>
    <x v="2"/>
    <x v="1"/>
  </r>
  <r>
    <s v="Marcelo Piovesana"/>
    <d v="2016-11-01T00:00:00"/>
    <d v="1899-12-30T14:00:00"/>
    <x v="3"/>
    <x v="2"/>
    <x v="0"/>
    <m/>
    <x v="14"/>
    <x v="4"/>
    <x v="0"/>
    <x v="1"/>
  </r>
  <r>
    <s v="Hélio Büllau"/>
    <d v="2018-11-18T00:00:00"/>
    <d v="1899-12-30T15:00:00"/>
    <x v="3"/>
    <x v="0"/>
    <x v="1"/>
    <m/>
    <x v="14"/>
    <x v="4"/>
    <x v="3"/>
    <x v="1"/>
  </r>
  <r>
    <s v="Camila Gastão"/>
    <d v="2015-05-30T00:00:00"/>
    <d v="1899-12-30T16:00:00"/>
    <x v="3"/>
    <x v="1"/>
    <x v="0"/>
    <m/>
    <x v="14"/>
    <x v="3"/>
    <x v="1"/>
    <x v="1"/>
  </r>
  <r>
    <s v="Tiago de Pinho Lopes"/>
    <d v="2017-12-30T00:00:00"/>
    <d v="1899-12-30T17:00:00"/>
    <x v="3"/>
    <x v="2"/>
    <x v="0"/>
    <m/>
    <x v="14"/>
    <x v="10"/>
    <x v="2"/>
    <x v="1"/>
  </r>
  <r>
    <s v="Rodrigo Melo Xavier"/>
    <d v="2018-09-20T00:00:00"/>
    <d v="1899-12-30T18:00:00"/>
    <x v="3"/>
    <x v="0"/>
    <x v="0"/>
    <m/>
    <x v="14"/>
    <x v="11"/>
    <x v="3"/>
    <x v="1"/>
  </r>
  <r>
    <s v="Leandro Garcia da Silva"/>
    <d v="2017-08-14T00:00:00"/>
    <d v="1899-12-30T08:00:00"/>
    <x v="3"/>
    <x v="1"/>
    <x v="0"/>
    <m/>
    <x v="14"/>
    <x v="0"/>
    <x v="2"/>
    <x v="0"/>
  </r>
  <r>
    <s v="Gilmor Silva"/>
    <d v="2018-04-13T00:00:00"/>
    <d v="1899-12-30T09:00:00"/>
    <x v="3"/>
    <x v="2"/>
    <x v="0"/>
    <m/>
    <x v="14"/>
    <x v="8"/>
    <x v="3"/>
    <x v="0"/>
  </r>
  <r>
    <s v="João Victor Gonçalves Rodrigues"/>
    <d v="2015-04-24T00:00:00"/>
    <d v="1899-12-30T10:00:00"/>
    <x v="3"/>
    <x v="0"/>
    <x v="1"/>
    <m/>
    <x v="14"/>
    <x v="8"/>
    <x v="1"/>
    <x v="0"/>
  </r>
  <r>
    <s v="Rafael Emerson da Silva"/>
    <d v="2018-12-23T00:00:00"/>
    <d v="1899-12-30T11:00:00"/>
    <x v="3"/>
    <x v="1"/>
    <x v="0"/>
    <m/>
    <x v="14"/>
    <x v="10"/>
    <x v="3"/>
    <x v="0"/>
  </r>
  <r>
    <s v="IVANILDO AGRA LINS"/>
    <d v="2016-05-12T00:00:00"/>
    <d v="1899-12-30T12:00:00"/>
    <x v="3"/>
    <x v="2"/>
    <x v="0"/>
    <m/>
    <x v="14"/>
    <x v="3"/>
    <x v="0"/>
    <x v="0"/>
  </r>
  <r>
    <s v="Christoffer Tenorio Emidio de Souza"/>
    <d v="2015-09-03T00:00:00"/>
    <d v="1899-12-30T13:00:00"/>
    <x v="3"/>
    <x v="0"/>
    <x v="0"/>
    <m/>
    <x v="14"/>
    <x v="11"/>
    <x v="1"/>
    <x v="1"/>
  </r>
  <r>
    <s v="Thiago Terra"/>
    <d v="2018-04-15T00:00:00"/>
    <d v="1899-12-30T14:00:00"/>
    <x v="3"/>
    <x v="1"/>
    <x v="0"/>
    <m/>
    <x v="14"/>
    <x v="8"/>
    <x v="3"/>
    <x v="1"/>
  </r>
  <r>
    <s v="Sinagro Produtos Agropecuarios SA"/>
    <d v="2016-10-05T00:00:00"/>
    <d v="1899-12-30T15:00:00"/>
    <x v="3"/>
    <x v="2"/>
    <x v="0"/>
    <m/>
    <x v="14"/>
    <x v="6"/>
    <x v="0"/>
    <x v="1"/>
  </r>
  <r>
    <s v="Daniel Maliki"/>
    <d v="2017-08-11T00:00:00"/>
    <d v="1899-12-30T16:00:00"/>
    <x v="5"/>
    <x v="0"/>
    <x v="1"/>
    <m/>
    <x v="14"/>
    <x v="0"/>
    <x v="2"/>
    <x v="1"/>
  </r>
  <r>
    <s v="Fabio Sasaki"/>
    <d v="2015-08-11T00:00:00"/>
    <d v="1899-12-30T17:00:00"/>
    <x v="0"/>
    <x v="1"/>
    <x v="0"/>
    <m/>
    <x v="14"/>
    <x v="0"/>
    <x v="1"/>
    <x v="1"/>
  </r>
  <r>
    <s v="Claudionor Camargo Pinho"/>
    <d v="2016-09-11T00:00:00"/>
    <d v="1899-12-30T18:00:00"/>
    <x v="1"/>
    <x v="2"/>
    <x v="0"/>
    <m/>
    <x v="14"/>
    <x v="11"/>
    <x v="0"/>
    <x v="1"/>
  </r>
  <r>
    <s v="Marcus Cesare Ferrentini Sampaio"/>
    <d v="2017-12-19T00:00:00"/>
    <d v="1899-12-30T08:00:00"/>
    <x v="1"/>
    <x v="0"/>
    <x v="0"/>
    <m/>
    <x v="14"/>
    <x v="10"/>
    <x v="2"/>
    <x v="0"/>
  </r>
  <r>
    <s v="VIVIAN REZENDE DA SILVA"/>
    <d v="2016-06-24T00:00:00"/>
    <d v="1899-12-30T09:00:00"/>
    <x v="1"/>
    <x v="1"/>
    <x v="0"/>
    <m/>
    <x v="14"/>
    <x v="1"/>
    <x v="0"/>
    <x v="0"/>
  </r>
  <r>
    <s v="cristiano gualberto"/>
    <d v="2016-10-03T00:00:00"/>
    <d v="1899-12-30T10:00:00"/>
    <x v="0"/>
    <x v="2"/>
    <x v="0"/>
    <m/>
    <x v="14"/>
    <x v="6"/>
    <x v="0"/>
    <x v="0"/>
  </r>
  <r>
    <s v="Mirian Tarifa Buniak"/>
    <d v="2017-10-24T00:00:00"/>
    <d v="1899-12-30T11:00:00"/>
    <x v="0"/>
    <x v="0"/>
    <x v="1"/>
    <m/>
    <x v="14"/>
    <x v="6"/>
    <x v="2"/>
    <x v="0"/>
  </r>
  <r>
    <s v="Maira Souza Peixe"/>
    <d v="2016-01-13T00:00:00"/>
    <d v="1899-12-30T12:00:00"/>
    <x v="0"/>
    <x v="1"/>
    <x v="0"/>
    <m/>
    <x v="14"/>
    <x v="5"/>
    <x v="0"/>
    <x v="0"/>
  </r>
  <r>
    <s v="Renan Azevedo Gonçalves"/>
    <d v="2018-06-07T00:00:00"/>
    <d v="1899-12-30T13:00:00"/>
    <x v="0"/>
    <x v="2"/>
    <x v="0"/>
    <m/>
    <x v="14"/>
    <x v="1"/>
    <x v="3"/>
    <x v="1"/>
  </r>
  <r>
    <s v="Tatiane Yumi Sakaue"/>
    <d v="2018-12-31T00:00:00"/>
    <d v="1899-12-30T14:00:00"/>
    <x v="4"/>
    <x v="0"/>
    <x v="0"/>
    <m/>
    <x v="14"/>
    <x v="10"/>
    <x v="3"/>
    <x v="1"/>
  </r>
  <r>
    <s v="Gustavo da Silva Trindade"/>
    <d v="2017-07-22T00:00:00"/>
    <d v="1899-12-30T15:00:00"/>
    <x v="4"/>
    <x v="1"/>
    <x v="0"/>
    <m/>
    <x v="14"/>
    <x v="2"/>
    <x v="2"/>
    <x v="1"/>
  </r>
  <r>
    <s v="Fernanda da Costa"/>
    <d v="2018-05-22T00:00:00"/>
    <d v="1899-12-30T16:00:00"/>
    <x v="4"/>
    <x v="2"/>
    <x v="0"/>
    <m/>
    <x v="14"/>
    <x v="3"/>
    <x v="3"/>
    <x v="1"/>
  </r>
  <r>
    <s v="Cristina Holmberg"/>
    <d v="2015-10-22T00:00:00"/>
    <d v="1899-12-30T17:00:00"/>
    <x v="4"/>
    <x v="0"/>
    <x v="1"/>
    <m/>
    <x v="14"/>
    <x v="6"/>
    <x v="1"/>
    <x v="1"/>
  </r>
  <r>
    <s v="Evelyn Batista da Silva"/>
    <d v="2017-05-20T00:00:00"/>
    <d v="1899-12-30T18:00:00"/>
    <x v="4"/>
    <x v="1"/>
    <x v="0"/>
    <m/>
    <x v="14"/>
    <x v="3"/>
    <x v="2"/>
    <x v="1"/>
  </r>
  <r>
    <s v="Reginaldo Candido do Amaral"/>
    <d v="2018-08-02T00:00:00"/>
    <d v="1899-12-30T08:00:00"/>
    <x v="4"/>
    <x v="2"/>
    <x v="0"/>
    <m/>
    <x v="14"/>
    <x v="0"/>
    <x v="3"/>
    <x v="0"/>
  </r>
  <r>
    <s v="Daniel Martins Junior"/>
    <d v="2017-06-12T00:00:00"/>
    <d v="1899-12-30T09:00:00"/>
    <x v="4"/>
    <x v="0"/>
    <x v="0"/>
    <m/>
    <x v="14"/>
    <x v="1"/>
    <x v="2"/>
    <x v="0"/>
  </r>
  <r>
    <s v="Kleiner masculino Soares"/>
    <d v="2016-04-22T00:00:00"/>
    <d v="1899-12-30T10:00:00"/>
    <x v="4"/>
    <x v="1"/>
    <x v="0"/>
    <m/>
    <x v="14"/>
    <x v="8"/>
    <x v="0"/>
    <x v="0"/>
  </r>
  <r>
    <s v="José Hernandes Freitas da silva"/>
    <d v="2016-10-19T00:00:00"/>
    <d v="1899-12-30T11:00:00"/>
    <x v="4"/>
    <x v="2"/>
    <x v="0"/>
    <m/>
    <x v="14"/>
    <x v="6"/>
    <x v="0"/>
    <x v="0"/>
  </r>
  <r>
    <s v="Sheila Morais"/>
    <d v="2017-06-07T00:00:00"/>
    <d v="1899-12-30T12:00:00"/>
    <x v="4"/>
    <x v="0"/>
    <x v="1"/>
    <m/>
    <x v="14"/>
    <x v="1"/>
    <x v="2"/>
    <x v="0"/>
  </r>
  <r>
    <s v="Micaella Sedrez Dos Santos"/>
    <d v="2015-02-21T00:00:00"/>
    <d v="1899-12-30T13:00:00"/>
    <x v="4"/>
    <x v="1"/>
    <x v="0"/>
    <m/>
    <x v="14"/>
    <x v="7"/>
    <x v="1"/>
    <x v="1"/>
  </r>
  <r>
    <s v="Silvana de medeiros martins da silva"/>
    <d v="2017-01-29T00:00:00"/>
    <d v="1899-12-30T14:00:00"/>
    <x v="3"/>
    <x v="2"/>
    <x v="0"/>
    <m/>
    <x v="14"/>
    <x v="5"/>
    <x v="2"/>
    <x v="1"/>
  </r>
  <r>
    <s v="Aloisio Soares"/>
    <d v="2018-12-28T00:00:00"/>
    <d v="1899-12-30T15:00:00"/>
    <x v="3"/>
    <x v="0"/>
    <x v="0"/>
    <m/>
    <x v="14"/>
    <x v="10"/>
    <x v="3"/>
    <x v="1"/>
  </r>
  <r>
    <s v="Wellington Luís"/>
    <d v="2015-07-20T00:00:00"/>
    <d v="1899-12-30T16:00:00"/>
    <x v="3"/>
    <x v="1"/>
    <x v="0"/>
    <m/>
    <x v="14"/>
    <x v="2"/>
    <x v="1"/>
    <x v="1"/>
  </r>
  <r>
    <s v="Daniel Goulart Dias"/>
    <d v="2018-12-30T00:00:00"/>
    <d v="1899-12-30T17:00:00"/>
    <x v="3"/>
    <x v="2"/>
    <x v="0"/>
    <m/>
    <x v="14"/>
    <x v="10"/>
    <x v="3"/>
    <x v="1"/>
  </r>
  <r>
    <s v="João Bosco de Barros"/>
    <d v="2015-01-29T00:00:00"/>
    <d v="1899-12-30T18:00:00"/>
    <x v="3"/>
    <x v="0"/>
    <x v="1"/>
    <m/>
    <x v="14"/>
    <x v="5"/>
    <x v="1"/>
    <x v="1"/>
  </r>
  <r>
    <s v="Catarina Luiza de Araújo"/>
    <d v="2016-05-17T00:00:00"/>
    <d v="1899-12-30T08:00:00"/>
    <x v="3"/>
    <x v="1"/>
    <x v="0"/>
    <m/>
    <x v="14"/>
    <x v="3"/>
    <x v="0"/>
    <x v="0"/>
  </r>
  <r>
    <s v="THAIS FERNANDA AVILA MARQUES GALVÃO"/>
    <d v="2017-02-05T00:00:00"/>
    <d v="1899-12-30T09:00:00"/>
    <x v="3"/>
    <x v="2"/>
    <x v="0"/>
    <m/>
    <x v="14"/>
    <x v="7"/>
    <x v="2"/>
    <x v="0"/>
  </r>
  <r>
    <s v="JORGE AURELIO CUNHA VAN LARE"/>
    <d v="2016-09-28T00:00:00"/>
    <d v="1899-12-30T10:00:00"/>
    <x v="3"/>
    <x v="0"/>
    <x v="0"/>
    <m/>
    <x v="14"/>
    <x v="11"/>
    <x v="0"/>
    <x v="0"/>
  </r>
  <r>
    <s v="Carlos Alberto Scabelli"/>
    <d v="2015-03-25T00:00:00"/>
    <d v="1899-12-30T11:00:00"/>
    <x v="3"/>
    <x v="1"/>
    <x v="0"/>
    <m/>
    <x v="14"/>
    <x v="9"/>
    <x v="1"/>
    <x v="0"/>
  </r>
  <r>
    <s v="Bruno Moura Perillo"/>
    <d v="2016-04-01T00:00:00"/>
    <d v="1899-12-30T12:00:00"/>
    <x v="3"/>
    <x v="2"/>
    <x v="0"/>
    <m/>
    <x v="14"/>
    <x v="8"/>
    <x v="0"/>
    <x v="0"/>
  </r>
  <r>
    <s v="EMANUEL DIAS DE VASCONCELOS"/>
    <d v="2015-06-12T00:00:00"/>
    <d v="1899-12-30T13:00:00"/>
    <x v="3"/>
    <x v="0"/>
    <x v="1"/>
    <m/>
    <x v="14"/>
    <x v="1"/>
    <x v="1"/>
    <x v="1"/>
  </r>
  <r>
    <s v="Fernanda Dutra da Rosa Eccard"/>
    <d v="2018-12-06T00:00:00"/>
    <d v="1899-12-30T14:00:00"/>
    <x v="3"/>
    <x v="1"/>
    <x v="0"/>
    <m/>
    <x v="14"/>
    <x v="10"/>
    <x v="3"/>
    <x v="1"/>
  </r>
  <r>
    <s v="Luiz Augusto Julião de Camargo"/>
    <d v="2015-12-15T00:00:00"/>
    <d v="1899-12-30T15:00:00"/>
    <x v="3"/>
    <x v="2"/>
    <x v="0"/>
    <m/>
    <x v="14"/>
    <x v="10"/>
    <x v="1"/>
    <x v="1"/>
  </r>
  <r>
    <s v="Thaís Moura Cunha de Souza"/>
    <d v="2016-07-05T00:00:00"/>
    <d v="1899-12-30T16:00:00"/>
    <x v="3"/>
    <x v="0"/>
    <x v="0"/>
    <m/>
    <x v="14"/>
    <x v="2"/>
    <x v="0"/>
    <x v="1"/>
  </r>
  <r>
    <s v="Tiago Couto Simões Vilas Boas"/>
    <d v="2016-06-30T00:00:00"/>
    <d v="1899-12-30T17:00:00"/>
    <x v="5"/>
    <x v="1"/>
    <x v="0"/>
    <m/>
    <x v="14"/>
    <x v="1"/>
    <x v="0"/>
    <x v="1"/>
  </r>
  <r>
    <s v="Anésio Felix Junior"/>
    <d v="2017-06-05T00:00:00"/>
    <d v="1899-12-30T18:00:00"/>
    <x v="0"/>
    <x v="2"/>
    <x v="0"/>
    <m/>
    <x v="14"/>
    <x v="1"/>
    <x v="2"/>
    <x v="1"/>
  </r>
  <r>
    <s v="igor abreu de lima santana"/>
    <d v="2017-05-05T00:00:00"/>
    <d v="1899-12-30T08:00:00"/>
    <x v="1"/>
    <x v="0"/>
    <x v="1"/>
    <m/>
    <x v="14"/>
    <x v="3"/>
    <x v="2"/>
    <x v="0"/>
  </r>
  <r>
    <s v="Josanias Boshammer de Oliveira"/>
    <d v="2018-06-16T00:00:00"/>
    <d v="1899-12-30T09:00:00"/>
    <x v="1"/>
    <x v="1"/>
    <x v="0"/>
    <m/>
    <x v="14"/>
    <x v="1"/>
    <x v="3"/>
    <x v="0"/>
  </r>
  <r>
    <s v="PBSF - Protecting Brains &amp; Saving Futures"/>
    <d v="2017-01-30T00:00:00"/>
    <d v="1899-12-30T10:00:00"/>
    <x v="1"/>
    <x v="2"/>
    <x v="0"/>
    <m/>
    <x v="14"/>
    <x v="5"/>
    <x v="2"/>
    <x v="0"/>
  </r>
  <r>
    <s v="Roberto Gonçalves dos Santos"/>
    <d v="2015-11-16T00:00:00"/>
    <d v="1899-12-30T11:00:00"/>
    <x v="0"/>
    <x v="0"/>
    <x v="0"/>
    <m/>
    <x v="14"/>
    <x v="4"/>
    <x v="1"/>
    <x v="0"/>
  </r>
  <r>
    <s v="Hudson Oliveira de Araujo"/>
    <d v="2017-04-30T00:00:00"/>
    <d v="1899-12-30T12:00:00"/>
    <x v="0"/>
    <x v="1"/>
    <x v="0"/>
    <m/>
    <x v="14"/>
    <x v="8"/>
    <x v="2"/>
    <x v="0"/>
  </r>
  <r>
    <s v="Carina Mayumi Hosaka de Vasconcelos"/>
    <d v="2017-08-28T00:00:00"/>
    <d v="1899-12-30T13:00:00"/>
    <x v="0"/>
    <x v="2"/>
    <x v="0"/>
    <m/>
    <x v="14"/>
    <x v="0"/>
    <x v="2"/>
    <x v="1"/>
  </r>
  <r>
    <s v="Adriana Colinsque Freire"/>
    <d v="2018-09-22T00:00:00"/>
    <d v="1899-12-30T14:00:00"/>
    <x v="0"/>
    <x v="0"/>
    <x v="1"/>
    <m/>
    <x v="14"/>
    <x v="11"/>
    <x v="3"/>
    <x v="1"/>
  </r>
  <r>
    <s v="rose danielle oliveira de barros"/>
    <d v="2017-01-16T00:00:00"/>
    <d v="1899-12-30T15:00:00"/>
    <x v="4"/>
    <x v="1"/>
    <x v="0"/>
    <m/>
    <x v="14"/>
    <x v="5"/>
    <x v="2"/>
    <x v="1"/>
  </r>
  <r>
    <s v="TAMYRYS VIEIRA COSTA"/>
    <d v="2017-10-21T00:00:00"/>
    <d v="1899-12-30T16:00:00"/>
    <x v="4"/>
    <x v="2"/>
    <x v="0"/>
    <m/>
    <x v="14"/>
    <x v="6"/>
    <x v="2"/>
    <x v="1"/>
  </r>
  <r>
    <s v="Alexandre Rossetti Cardoso"/>
    <d v="2018-12-03T00:00:00"/>
    <d v="1899-12-30T17:00:00"/>
    <x v="4"/>
    <x v="0"/>
    <x v="0"/>
    <m/>
    <x v="14"/>
    <x v="10"/>
    <x v="3"/>
    <x v="1"/>
  </r>
  <r>
    <s v="Jussiara Moraes Camargo"/>
    <d v="2015-09-18T00:00:00"/>
    <d v="1899-12-30T18:00:00"/>
    <x v="4"/>
    <x v="1"/>
    <x v="0"/>
    <m/>
    <x v="14"/>
    <x v="11"/>
    <x v="1"/>
    <x v="1"/>
  </r>
  <r>
    <s v="MARCUS VINICIUS TOBIAS MENDES DE OLIVEIRA"/>
    <d v="2018-07-03T00:00:00"/>
    <d v="1899-12-30T08:00:00"/>
    <x v="4"/>
    <x v="2"/>
    <x v="0"/>
    <m/>
    <x v="14"/>
    <x v="2"/>
    <x v="3"/>
    <x v="0"/>
  </r>
  <r>
    <s v="Fabiana Seabra Nunes"/>
    <d v="2018-11-18T00:00:00"/>
    <d v="1899-12-30T09:00:00"/>
    <x v="4"/>
    <x v="0"/>
    <x v="1"/>
    <m/>
    <x v="14"/>
    <x v="4"/>
    <x v="3"/>
    <x v="0"/>
  </r>
  <r>
    <s v="Rodrigo Pastl Pontes"/>
    <d v="2016-05-23T00:00:00"/>
    <d v="1899-12-30T10:00:00"/>
    <x v="4"/>
    <x v="1"/>
    <x v="0"/>
    <m/>
    <x v="14"/>
    <x v="3"/>
    <x v="0"/>
    <x v="0"/>
  </r>
  <r>
    <s v="Pedro Fonseca"/>
    <d v="2018-02-07T00:00:00"/>
    <d v="1899-12-30T11:00:00"/>
    <x v="4"/>
    <x v="2"/>
    <x v="0"/>
    <m/>
    <x v="14"/>
    <x v="7"/>
    <x v="3"/>
    <x v="0"/>
  </r>
  <r>
    <s v="Michel Martins"/>
    <d v="2016-06-11T00:00:00"/>
    <d v="1899-12-30T12:00:00"/>
    <x v="4"/>
    <x v="0"/>
    <x v="0"/>
    <m/>
    <x v="14"/>
    <x v="1"/>
    <x v="0"/>
    <x v="0"/>
  </r>
  <r>
    <s v="MIRIAM DE OLIVEIRA ACUNHA"/>
    <d v="2015-07-01T00:00:00"/>
    <d v="1899-12-30T13:00:00"/>
    <x v="4"/>
    <x v="1"/>
    <x v="0"/>
    <m/>
    <x v="14"/>
    <x v="2"/>
    <x v="1"/>
    <x v="1"/>
  </r>
  <r>
    <s v="vanessa arteaga"/>
    <d v="2017-05-06T00:00:00"/>
    <d v="1899-12-30T14:00:00"/>
    <x v="4"/>
    <x v="2"/>
    <x v="0"/>
    <m/>
    <x v="14"/>
    <x v="3"/>
    <x v="2"/>
    <x v="1"/>
  </r>
  <r>
    <s v="Jordão Ferreira do Nascimento Filho"/>
    <d v="2017-08-23T00:00:00"/>
    <d v="1899-12-30T15:00:00"/>
    <x v="3"/>
    <x v="0"/>
    <x v="1"/>
    <m/>
    <x v="14"/>
    <x v="0"/>
    <x v="2"/>
    <x v="1"/>
  </r>
  <r>
    <s v="RENÊ OSVALDO HAENDCHEN"/>
    <d v="2017-05-08T00:00:00"/>
    <d v="1899-12-30T16:00:00"/>
    <x v="3"/>
    <x v="1"/>
    <x v="0"/>
    <m/>
    <x v="14"/>
    <x v="3"/>
    <x v="2"/>
    <x v="1"/>
  </r>
  <r>
    <s v="sana bichler"/>
    <d v="2018-04-30T00:00:00"/>
    <d v="1899-12-30T17:00:00"/>
    <x v="3"/>
    <x v="2"/>
    <x v="0"/>
    <m/>
    <x v="14"/>
    <x v="8"/>
    <x v="3"/>
    <x v="1"/>
  </r>
  <r>
    <s v="PRISCILA REIS GUIMARAES BARTELEGA"/>
    <d v="2017-09-20T00:00:00"/>
    <d v="1899-12-30T18:00:00"/>
    <x v="3"/>
    <x v="0"/>
    <x v="0"/>
    <m/>
    <x v="14"/>
    <x v="11"/>
    <x v="2"/>
    <x v="1"/>
  </r>
  <r>
    <s v="Amanda Letícia Toledo Marin"/>
    <d v="2016-03-18T00:00:00"/>
    <d v="1899-12-30T08:00:00"/>
    <x v="3"/>
    <x v="1"/>
    <x v="0"/>
    <m/>
    <x v="14"/>
    <x v="9"/>
    <x v="0"/>
    <x v="0"/>
  </r>
  <r>
    <s v="HENRIQUE M ALMEIDA"/>
    <d v="2017-02-15T00:00:00"/>
    <d v="1899-12-30T09:00:00"/>
    <x v="3"/>
    <x v="2"/>
    <x v="0"/>
    <m/>
    <x v="14"/>
    <x v="7"/>
    <x v="2"/>
    <x v="0"/>
  </r>
  <r>
    <s v="ANTONIO CARLOS PINHEIRO MARQUES"/>
    <d v="2015-08-01T00:00:00"/>
    <d v="1899-12-30T10:00:00"/>
    <x v="3"/>
    <x v="0"/>
    <x v="1"/>
    <m/>
    <x v="14"/>
    <x v="0"/>
    <x v="1"/>
    <x v="0"/>
  </r>
  <r>
    <s v="Eric Mesia Tuesta"/>
    <d v="2017-12-19T00:00:00"/>
    <d v="1899-12-30T11:00:00"/>
    <x v="3"/>
    <x v="1"/>
    <x v="0"/>
    <m/>
    <x v="14"/>
    <x v="10"/>
    <x v="2"/>
    <x v="0"/>
  </r>
  <r>
    <s v="FABIO DANTAS CASTRO"/>
    <d v="2017-03-07T00:00:00"/>
    <d v="1899-12-30T12:00:00"/>
    <x v="3"/>
    <x v="2"/>
    <x v="0"/>
    <m/>
    <x v="14"/>
    <x v="9"/>
    <x v="2"/>
    <x v="0"/>
  </r>
  <r>
    <s v="WV TRANSPORTES DE CARGAS EM GERAL LTDA"/>
    <d v="2018-04-09T00:00:00"/>
    <d v="1899-12-30T13:00:00"/>
    <x v="3"/>
    <x v="0"/>
    <x v="0"/>
    <m/>
    <x v="14"/>
    <x v="8"/>
    <x v="3"/>
    <x v="1"/>
  </r>
  <r>
    <s v="Cristiane Lima"/>
    <d v="2016-01-11T00:00:00"/>
    <d v="1899-12-30T14:00:00"/>
    <x v="3"/>
    <x v="1"/>
    <x v="0"/>
    <m/>
    <x v="14"/>
    <x v="5"/>
    <x v="0"/>
    <x v="1"/>
  </r>
  <r>
    <s v="Tiago Fonseca Pontes Cortez"/>
    <d v="2015-03-04T00:00:00"/>
    <d v="1899-12-30T15:00:00"/>
    <x v="3"/>
    <x v="2"/>
    <x v="0"/>
    <m/>
    <x v="14"/>
    <x v="9"/>
    <x v="1"/>
    <x v="1"/>
  </r>
  <r>
    <s v="Rafael Galasso Galvão"/>
    <d v="2016-09-02T00:00:00"/>
    <d v="1899-12-30T16:00:00"/>
    <x v="3"/>
    <x v="0"/>
    <x v="1"/>
    <m/>
    <x v="14"/>
    <x v="11"/>
    <x v="0"/>
    <x v="1"/>
  </r>
  <r>
    <s v="Ricardo Sodré"/>
    <d v="2016-07-05T00:00:00"/>
    <d v="1899-12-30T17:00:00"/>
    <x v="3"/>
    <x v="1"/>
    <x v="0"/>
    <m/>
    <x v="14"/>
    <x v="2"/>
    <x v="0"/>
    <x v="1"/>
  </r>
  <r>
    <s v="Alessandra da Silva Craveiro"/>
    <d v="2015-04-01T00:00:00"/>
    <d v="1899-12-30T18:00:00"/>
    <x v="5"/>
    <x v="2"/>
    <x v="0"/>
    <m/>
    <x v="14"/>
    <x v="8"/>
    <x v="1"/>
    <x v="1"/>
  </r>
  <r>
    <s v="jader.asd@hotmail.com"/>
    <d v="2018-10-10T00:00:00"/>
    <d v="1899-12-30T08:00:00"/>
    <x v="0"/>
    <x v="0"/>
    <x v="0"/>
    <m/>
    <x v="14"/>
    <x v="6"/>
    <x v="3"/>
    <x v="0"/>
  </r>
  <r>
    <s v="Ana Flavia Ferreira Rodrigues"/>
    <d v="2018-07-31T00:00:00"/>
    <d v="1899-12-30T09:00:00"/>
    <x v="1"/>
    <x v="1"/>
    <x v="0"/>
    <m/>
    <x v="14"/>
    <x v="2"/>
    <x v="3"/>
    <x v="0"/>
  </r>
  <r>
    <s v="Katia Aparecida Martins araujo"/>
    <d v="2016-01-13T00:00:00"/>
    <d v="1899-12-30T10:00:00"/>
    <x v="1"/>
    <x v="2"/>
    <x v="0"/>
    <m/>
    <x v="14"/>
    <x v="5"/>
    <x v="0"/>
    <x v="0"/>
  </r>
  <r>
    <s v="Pedro Martins Rodrigues"/>
    <d v="2016-01-15T00:00:00"/>
    <d v="1899-12-30T11:00:00"/>
    <x v="1"/>
    <x v="0"/>
    <x v="1"/>
    <m/>
    <x v="14"/>
    <x v="5"/>
    <x v="0"/>
    <x v="0"/>
  </r>
  <r>
    <s v="Lílian Mendes da Cruz Pereira"/>
    <d v="2018-12-11T00:00:00"/>
    <d v="1899-12-30T12:00:00"/>
    <x v="0"/>
    <x v="1"/>
    <x v="0"/>
    <m/>
    <x v="14"/>
    <x v="10"/>
    <x v="3"/>
    <x v="0"/>
  </r>
  <r>
    <s v="Joycilene Cristina Rigonato"/>
    <d v="2016-05-12T00:00:00"/>
    <d v="1899-12-30T13:00:00"/>
    <x v="0"/>
    <x v="2"/>
    <x v="0"/>
    <m/>
    <x v="14"/>
    <x v="3"/>
    <x v="0"/>
    <x v="1"/>
  </r>
  <r>
    <s v="Natanael Ferreira Pinto"/>
    <d v="2018-09-03T00:00:00"/>
    <d v="1899-12-30T14:00:00"/>
    <x v="0"/>
    <x v="0"/>
    <x v="0"/>
    <m/>
    <x v="14"/>
    <x v="11"/>
    <x v="3"/>
    <x v="1"/>
  </r>
  <r>
    <s v="Gustavo Barbosa da Rocha"/>
    <d v="2018-06-29T00:00:00"/>
    <d v="1899-12-30T15:00:00"/>
    <x v="0"/>
    <x v="1"/>
    <x v="0"/>
    <m/>
    <x v="14"/>
    <x v="1"/>
    <x v="3"/>
    <x v="1"/>
  </r>
  <r>
    <s v="MARIANA COSTA MERCADANTE CANCADO"/>
    <d v="2017-02-16T00:00:00"/>
    <d v="1899-12-30T16:00:00"/>
    <x v="4"/>
    <x v="2"/>
    <x v="0"/>
    <m/>
    <x v="14"/>
    <x v="7"/>
    <x v="2"/>
    <x v="1"/>
  </r>
  <r>
    <s v="Fernando Perez Cappello"/>
    <d v="2016-03-06T00:00:00"/>
    <d v="1899-12-30T17:00:00"/>
    <x v="4"/>
    <x v="0"/>
    <x v="1"/>
    <m/>
    <x v="14"/>
    <x v="9"/>
    <x v="0"/>
    <x v="1"/>
  </r>
  <r>
    <s v="MARCELO LUIZ MEIRA"/>
    <d v="2018-11-04T00:00:00"/>
    <d v="1899-12-30T18:00:00"/>
    <x v="4"/>
    <x v="1"/>
    <x v="0"/>
    <m/>
    <x v="14"/>
    <x v="4"/>
    <x v="3"/>
    <x v="1"/>
  </r>
  <r>
    <s v="Mauricio Resende Cunha"/>
    <d v="2018-07-31T00:00:00"/>
    <d v="1899-12-30T08:00:00"/>
    <x v="4"/>
    <x v="2"/>
    <x v="0"/>
    <m/>
    <x v="14"/>
    <x v="2"/>
    <x v="3"/>
    <x v="0"/>
  </r>
  <r>
    <s v="Evaldo Pimentel Cardoso de Sá"/>
    <d v="2017-02-17T00:00:00"/>
    <d v="1899-12-30T09:00:00"/>
    <x v="4"/>
    <x v="0"/>
    <x v="0"/>
    <m/>
    <x v="14"/>
    <x v="7"/>
    <x v="2"/>
    <x v="0"/>
  </r>
  <r>
    <s v="JAUMIR MARQUES FERREIRA"/>
    <d v="2015-11-04T00:00:00"/>
    <d v="1899-12-30T10:00:00"/>
    <x v="4"/>
    <x v="1"/>
    <x v="0"/>
    <m/>
    <x v="14"/>
    <x v="4"/>
    <x v="1"/>
    <x v="0"/>
  </r>
  <r>
    <s v="Carlos Junior de Freitas"/>
    <d v="2018-11-18T00:00:00"/>
    <d v="1899-12-30T11:00:00"/>
    <x v="4"/>
    <x v="2"/>
    <x v="0"/>
    <m/>
    <x v="14"/>
    <x v="4"/>
    <x v="3"/>
    <x v="0"/>
  </r>
  <r>
    <s v="LUIS FERNANDO FERREIRA MOTA"/>
    <d v="2016-02-07T00:00:00"/>
    <d v="1899-12-30T12:00:00"/>
    <x v="4"/>
    <x v="0"/>
    <x v="1"/>
    <m/>
    <x v="14"/>
    <x v="7"/>
    <x v="0"/>
    <x v="0"/>
  </r>
  <r>
    <s v="Valéria Garcia dos Santos Furtado"/>
    <d v="2017-08-19T00:00:00"/>
    <d v="1899-12-30T13:00:00"/>
    <x v="4"/>
    <x v="1"/>
    <x v="0"/>
    <m/>
    <x v="14"/>
    <x v="0"/>
    <x v="2"/>
    <x v="1"/>
  </r>
  <r>
    <s v="Sérgio Alves da Silva Santos"/>
    <d v="2016-01-04T00:00:00"/>
    <d v="1899-12-30T14:00:00"/>
    <x v="4"/>
    <x v="2"/>
    <x v="0"/>
    <m/>
    <x v="14"/>
    <x v="5"/>
    <x v="0"/>
    <x v="1"/>
  </r>
  <r>
    <s v="Marcos Toledo"/>
    <d v="2015-05-15T00:00:00"/>
    <d v="1899-12-30T15:00:00"/>
    <x v="4"/>
    <x v="0"/>
    <x v="0"/>
    <m/>
    <x v="14"/>
    <x v="3"/>
    <x v="1"/>
    <x v="1"/>
  </r>
  <r>
    <s v="Sônia Fonseca Moraes"/>
    <d v="2017-04-05T00:00:00"/>
    <d v="1899-12-30T16:00:00"/>
    <x v="3"/>
    <x v="1"/>
    <x v="0"/>
    <m/>
    <x v="14"/>
    <x v="8"/>
    <x v="2"/>
    <x v="1"/>
  </r>
  <r>
    <s v="Éberth Mastroiani Martins"/>
    <d v="2015-11-24T00:00:00"/>
    <d v="1899-12-30T17:00:00"/>
    <x v="3"/>
    <x v="2"/>
    <x v="0"/>
    <m/>
    <x v="14"/>
    <x v="4"/>
    <x v="1"/>
    <x v="1"/>
  </r>
  <r>
    <s v="Vagnuenes Jose de Oliveira"/>
    <d v="2017-06-30T00:00:00"/>
    <d v="1899-12-30T18:00:00"/>
    <x v="3"/>
    <x v="0"/>
    <x v="1"/>
    <m/>
    <x v="14"/>
    <x v="1"/>
    <x v="2"/>
    <x v="1"/>
  </r>
  <r>
    <s v="Carlos Roberto de Campos"/>
    <d v="2017-04-27T00:00:00"/>
    <d v="1899-12-30T08:00:00"/>
    <x v="3"/>
    <x v="1"/>
    <x v="0"/>
    <m/>
    <x v="14"/>
    <x v="8"/>
    <x v="2"/>
    <x v="0"/>
  </r>
  <r>
    <s v="ANTONIO JESUS SALINAS RIVERA"/>
    <d v="2018-07-08T00:00:00"/>
    <d v="1899-12-30T09:00:00"/>
    <x v="3"/>
    <x v="2"/>
    <x v="0"/>
    <m/>
    <x v="14"/>
    <x v="2"/>
    <x v="3"/>
    <x v="0"/>
  </r>
  <r>
    <s v="Márcio Lazaro Pereira"/>
    <d v="2016-09-06T00:00:00"/>
    <d v="1899-12-30T10:00:00"/>
    <x v="3"/>
    <x v="0"/>
    <x v="0"/>
    <m/>
    <x v="14"/>
    <x v="11"/>
    <x v="0"/>
    <x v="0"/>
  </r>
  <r>
    <s v="Roberto Cavalcante de Vasconcellos Júnior"/>
    <d v="2016-12-27T00:00:00"/>
    <d v="1899-12-30T11:00:00"/>
    <x v="3"/>
    <x v="1"/>
    <x v="0"/>
    <m/>
    <x v="14"/>
    <x v="10"/>
    <x v="0"/>
    <x v="0"/>
  </r>
  <r>
    <s v="CCLA do Médio Piracicaba e do Circuito do Ouro LTDA"/>
    <d v="2017-09-11T00:00:00"/>
    <d v="1899-12-30T12:00:00"/>
    <x v="3"/>
    <x v="2"/>
    <x v="0"/>
    <m/>
    <x v="14"/>
    <x v="11"/>
    <x v="2"/>
    <x v="0"/>
  </r>
  <r>
    <s v="Carlos Cristiano de Souza"/>
    <d v="2018-12-03T00:00:00"/>
    <d v="1899-12-30T13:00:00"/>
    <x v="3"/>
    <x v="0"/>
    <x v="1"/>
    <m/>
    <x v="14"/>
    <x v="10"/>
    <x v="3"/>
    <x v="1"/>
  </r>
  <r>
    <s v="Wilson Nazario Vicente"/>
    <d v="2018-07-28T00:00:00"/>
    <d v="1899-12-30T14:00:00"/>
    <x v="3"/>
    <x v="1"/>
    <x v="0"/>
    <m/>
    <x v="14"/>
    <x v="2"/>
    <x v="3"/>
    <x v="1"/>
  </r>
  <r>
    <s v="PRISCILA FERREIRA PIRES DE OLIVEIRA"/>
    <d v="2018-10-24T00:00:00"/>
    <d v="1899-12-30T15:00:00"/>
    <x v="3"/>
    <x v="2"/>
    <x v="0"/>
    <m/>
    <x v="14"/>
    <x v="6"/>
    <x v="3"/>
    <x v="1"/>
  </r>
  <r>
    <s v="Josiane Wosniak"/>
    <d v="2016-06-05T00:00:00"/>
    <d v="1899-12-30T16:00:00"/>
    <x v="3"/>
    <x v="0"/>
    <x v="0"/>
    <m/>
    <x v="14"/>
    <x v="1"/>
    <x v="0"/>
    <x v="1"/>
  </r>
  <r>
    <s v="Adalberto Alves dos Santos Júnior"/>
    <d v="2017-01-06T00:00:00"/>
    <d v="1899-12-30T17:00:00"/>
    <x v="3"/>
    <x v="1"/>
    <x v="0"/>
    <m/>
    <x v="14"/>
    <x v="5"/>
    <x v="2"/>
    <x v="1"/>
  </r>
  <r>
    <s v="RENATO PAULO TOMBINI FILHO"/>
    <d v="2016-04-11T00:00:00"/>
    <d v="1899-12-30T18:00:00"/>
    <x v="3"/>
    <x v="2"/>
    <x v="0"/>
    <m/>
    <x v="14"/>
    <x v="8"/>
    <x v="0"/>
    <x v="1"/>
  </r>
  <r>
    <s v="Leonardo M ROCHA"/>
    <d v="2016-11-18T00:00:00"/>
    <d v="1899-12-30T08:00:00"/>
    <x v="5"/>
    <x v="0"/>
    <x v="1"/>
    <m/>
    <x v="14"/>
    <x v="4"/>
    <x v="0"/>
    <x v="0"/>
  </r>
  <r>
    <s v="Daniele Monteiro"/>
    <d v="2018-04-02T00:00:00"/>
    <d v="1899-12-30T09:00:00"/>
    <x v="0"/>
    <x v="1"/>
    <x v="0"/>
    <m/>
    <x v="14"/>
    <x v="8"/>
    <x v="3"/>
    <x v="0"/>
  </r>
  <r>
    <s v="Adriano Jose Waltrick de Athayde"/>
    <d v="2017-10-05T00:00:00"/>
    <d v="1899-12-30T10:00:00"/>
    <x v="1"/>
    <x v="2"/>
    <x v="0"/>
    <m/>
    <x v="14"/>
    <x v="6"/>
    <x v="2"/>
    <x v="0"/>
  </r>
  <r>
    <s v="Luciana Perez da Rocha"/>
    <d v="2018-09-26T00:00:00"/>
    <d v="1899-12-30T11:00:00"/>
    <x v="1"/>
    <x v="0"/>
    <x v="0"/>
    <m/>
    <x v="14"/>
    <x v="11"/>
    <x v="3"/>
    <x v="0"/>
  </r>
  <r>
    <s v="Leonardo Viana Gonçalves"/>
    <d v="2016-11-25T00:00:00"/>
    <d v="1899-12-30T12:00:00"/>
    <x v="1"/>
    <x v="1"/>
    <x v="0"/>
    <m/>
    <x v="14"/>
    <x v="4"/>
    <x v="0"/>
    <x v="0"/>
  </r>
  <r>
    <s v="Cintia Marinho de Oliveira"/>
    <d v="2015-09-07T00:00:00"/>
    <d v="1899-12-30T13:00:00"/>
    <x v="0"/>
    <x v="2"/>
    <x v="0"/>
    <m/>
    <x v="14"/>
    <x v="11"/>
    <x v="1"/>
    <x v="1"/>
  </r>
  <r>
    <s v="raphael leonardo de lima silva"/>
    <d v="2017-12-16T00:00:00"/>
    <d v="1899-12-30T14:00:00"/>
    <x v="0"/>
    <x v="0"/>
    <x v="1"/>
    <m/>
    <x v="14"/>
    <x v="10"/>
    <x v="2"/>
    <x v="1"/>
  </r>
  <r>
    <s v="Alex Tavares Mendonça"/>
    <d v="2016-10-25T00:00:00"/>
    <d v="1899-12-30T15:00:00"/>
    <x v="0"/>
    <x v="1"/>
    <x v="0"/>
    <m/>
    <x v="14"/>
    <x v="6"/>
    <x v="0"/>
    <x v="1"/>
  </r>
  <r>
    <s v="Alexandre m barros"/>
    <d v="2016-02-01T00:00:00"/>
    <d v="1899-12-30T16:00:00"/>
    <x v="0"/>
    <x v="2"/>
    <x v="0"/>
    <m/>
    <x v="14"/>
    <x v="7"/>
    <x v="0"/>
    <x v="1"/>
  </r>
  <r>
    <s v="Mário Vasconcelos"/>
    <d v="2018-09-06T00:00:00"/>
    <d v="1899-12-30T17:00:00"/>
    <x v="4"/>
    <x v="0"/>
    <x v="0"/>
    <m/>
    <x v="14"/>
    <x v="11"/>
    <x v="3"/>
    <x v="1"/>
  </r>
  <r>
    <s v="fabio Cirqueira"/>
    <d v="2017-01-11T00:00:00"/>
    <d v="1899-12-30T18:00:00"/>
    <x v="4"/>
    <x v="1"/>
    <x v="0"/>
    <m/>
    <x v="14"/>
    <x v="5"/>
    <x v="2"/>
    <x v="1"/>
  </r>
  <r>
    <s v="Fabio Alex Taques Figueiredo"/>
    <d v="2017-01-30T00:00:00"/>
    <d v="1899-12-30T08:00:00"/>
    <x v="4"/>
    <x v="2"/>
    <x v="0"/>
    <m/>
    <x v="14"/>
    <x v="5"/>
    <x v="2"/>
    <x v="0"/>
  </r>
  <r>
    <s v="Leonardo Giorgi Campos Carneiro"/>
    <d v="2018-08-12T00:00:00"/>
    <d v="1899-12-30T09:00:00"/>
    <x v="4"/>
    <x v="0"/>
    <x v="1"/>
    <m/>
    <x v="14"/>
    <x v="0"/>
    <x v="3"/>
    <x v="0"/>
  </r>
  <r>
    <s v="Guilherme Rocha Coelho Pires"/>
    <d v="2018-11-11T00:00:00"/>
    <d v="1899-12-30T10:00:00"/>
    <x v="4"/>
    <x v="1"/>
    <x v="0"/>
    <m/>
    <x v="14"/>
    <x v="4"/>
    <x v="3"/>
    <x v="0"/>
  </r>
  <r>
    <s v="GIOVANI CIRINO ROCHA RODRIGUES"/>
    <d v="2015-02-26T00:00:00"/>
    <d v="1899-12-30T11:00:00"/>
    <x v="4"/>
    <x v="2"/>
    <x v="0"/>
    <m/>
    <x v="14"/>
    <x v="7"/>
    <x v="1"/>
    <x v="0"/>
  </r>
  <r>
    <s v="Alex de Macedo silva"/>
    <d v="2018-10-16T00:00:00"/>
    <d v="1899-12-30T12:00:00"/>
    <x v="4"/>
    <x v="0"/>
    <x v="0"/>
    <m/>
    <x v="14"/>
    <x v="6"/>
    <x v="3"/>
    <x v="0"/>
  </r>
  <r>
    <s v="Amauri Luengo Figueira"/>
    <d v="2016-08-14T00:00:00"/>
    <d v="1899-12-30T13:00:00"/>
    <x v="4"/>
    <x v="1"/>
    <x v="0"/>
    <m/>
    <x v="14"/>
    <x v="0"/>
    <x v="0"/>
    <x v="1"/>
  </r>
  <r>
    <s v="MAURO GOMES MARQUES"/>
    <d v="2018-12-11T00:00:00"/>
    <d v="1899-12-30T14:00:00"/>
    <x v="4"/>
    <x v="2"/>
    <x v="0"/>
    <m/>
    <x v="14"/>
    <x v="10"/>
    <x v="3"/>
    <x v="1"/>
  </r>
  <r>
    <s v="Aline Aparecida de Souza Hernandes"/>
    <d v="2016-08-10T00:00:00"/>
    <d v="1899-12-30T15:00:00"/>
    <x v="4"/>
    <x v="0"/>
    <x v="1"/>
    <m/>
    <x v="14"/>
    <x v="0"/>
    <x v="0"/>
    <x v="1"/>
  </r>
  <r>
    <s v="Eunice Figueiredo"/>
    <d v="2017-03-13T00:00:00"/>
    <d v="1899-12-30T16:00:00"/>
    <x v="4"/>
    <x v="1"/>
    <x v="0"/>
    <m/>
    <x v="14"/>
    <x v="9"/>
    <x v="2"/>
    <x v="1"/>
  </r>
  <r>
    <s v="Érika Brosco Lima"/>
    <d v="2018-10-05T00:00:00"/>
    <d v="1899-12-30T17:00:00"/>
    <x v="3"/>
    <x v="2"/>
    <x v="0"/>
    <m/>
    <x v="14"/>
    <x v="6"/>
    <x v="3"/>
    <x v="1"/>
  </r>
  <r>
    <s v="José Tarcisio de Oliveira Reis"/>
    <d v="2017-07-14T00:00:00"/>
    <d v="1899-12-30T18:00:00"/>
    <x v="3"/>
    <x v="0"/>
    <x v="0"/>
    <m/>
    <x v="14"/>
    <x v="2"/>
    <x v="2"/>
    <x v="1"/>
  </r>
  <r>
    <s v="Graziéle Leal Scienza"/>
    <d v="2018-06-05T00:00:00"/>
    <d v="1899-12-30T08:00:00"/>
    <x v="3"/>
    <x v="1"/>
    <x v="0"/>
    <m/>
    <x v="14"/>
    <x v="1"/>
    <x v="3"/>
    <x v="0"/>
  </r>
  <r>
    <s v="Wagner Ferrele da Silva"/>
    <d v="2018-04-08T00:00:00"/>
    <d v="1899-12-30T09:00:00"/>
    <x v="3"/>
    <x v="2"/>
    <x v="0"/>
    <m/>
    <x v="14"/>
    <x v="8"/>
    <x v="3"/>
    <x v="0"/>
  </r>
  <r>
    <s v="Renato Suriano da Silva Junior"/>
    <d v="2017-09-18T00:00:00"/>
    <d v="1899-12-30T10:00:00"/>
    <x v="3"/>
    <x v="0"/>
    <x v="1"/>
    <m/>
    <x v="14"/>
    <x v="11"/>
    <x v="2"/>
    <x v="0"/>
  </r>
  <r>
    <s v="Greice Lopes Feitosa"/>
    <d v="2017-03-28T00:00:00"/>
    <d v="1899-12-30T11:00:00"/>
    <x v="3"/>
    <x v="1"/>
    <x v="0"/>
    <m/>
    <x v="14"/>
    <x v="9"/>
    <x v="2"/>
    <x v="0"/>
  </r>
  <r>
    <s v="Monica Fernandes Martins de Almeida"/>
    <d v="2018-06-11T00:00:00"/>
    <d v="1899-12-30T12:00:00"/>
    <x v="3"/>
    <x v="2"/>
    <x v="0"/>
    <m/>
    <x v="14"/>
    <x v="1"/>
    <x v="3"/>
    <x v="0"/>
  </r>
  <r>
    <s v="Luis Alberto Marsaioli"/>
    <d v="2018-01-11T00:00:00"/>
    <d v="1899-12-30T13:00:00"/>
    <x v="3"/>
    <x v="0"/>
    <x v="0"/>
    <m/>
    <x v="14"/>
    <x v="5"/>
    <x v="3"/>
    <x v="1"/>
  </r>
  <r>
    <s v="Gilberto Santos"/>
    <d v="2017-09-10T00:00:00"/>
    <d v="1899-12-30T14:00:00"/>
    <x v="3"/>
    <x v="1"/>
    <x v="0"/>
    <m/>
    <x v="14"/>
    <x v="11"/>
    <x v="2"/>
    <x v="1"/>
  </r>
  <r>
    <s v="ALEX SANDRO VIEIRA UCHOA"/>
    <d v="2015-07-21T00:00:00"/>
    <d v="1899-12-30T15:00:00"/>
    <x v="3"/>
    <x v="2"/>
    <x v="0"/>
    <m/>
    <x v="14"/>
    <x v="2"/>
    <x v="1"/>
    <x v="1"/>
  </r>
  <r>
    <s v="Flávia Gabriela Rosa da Paixão"/>
    <d v="2018-01-31T00:00:00"/>
    <d v="1899-12-30T16:00:00"/>
    <x v="3"/>
    <x v="0"/>
    <x v="1"/>
    <m/>
    <x v="14"/>
    <x v="5"/>
    <x v="3"/>
    <x v="1"/>
  </r>
  <r>
    <s v="Carla Garcia Simoes Sanches"/>
    <d v="2018-07-26T00:00:00"/>
    <d v="1899-12-30T17:00:00"/>
    <x v="3"/>
    <x v="1"/>
    <x v="0"/>
    <m/>
    <x v="14"/>
    <x v="2"/>
    <x v="3"/>
    <x v="1"/>
  </r>
  <r>
    <s v="Tiago Feitosa"/>
    <d v="2016-07-29T00:00:00"/>
    <d v="1899-12-30T18:00:00"/>
    <x v="3"/>
    <x v="2"/>
    <x v="0"/>
    <m/>
    <x v="14"/>
    <x v="2"/>
    <x v="0"/>
    <x v="1"/>
  </r>
  <r>
    <s v="Solares Automação"/>
    <d v="2015-05-09T00:00:00"/>
    <d v="1899-12-30T08:00:00"/>
    <x v="3"/>
    <x v="0"/>
    <x v="0"/>
    <m/>
    <x v="14"/>
    <x v="3"/>
    <x v="1"/>
    <x v="0"/>
  </r>
  <r>
    <s v="Patricia Nozaki Nishimuta"/>
    <d v="2017-03-27T00:00:00"/>
    <d v="1899-12-30T09:00:00"/>
    <x v="5"/>
    <x v="1"/>
    <x v="0"/>
    <m/>
    <x v="14"/>
    <x v="9"/>
    <x v="2"/>
    <x v="0"/>
  </r>
  <r>
    <s v="Felipe Franco de Almeida"/>
    <d v="2015-07-12T00:00:00"/>
    <d v="1899-12-30T10:00:00"/>
    <x v="0"/>
    <x v="2"/>
    <x v="0"/>
    <m/>
    <x v="14"/>
    <x v="2"/>
    <x v="1"/>
    <x v="0"/>
  </r>
  <r>
    <s v="FABIANA TOYODA"/>
    <d v="2017-12-07T00:00:00"/>
    <d v="1899-12-30T11:00:00"/>
    <x v="1"/>
    <x v="0"/>
    <x v="1"/>
    <m/>
    <x v="14"/>
    <x v="10"/>
    <x v="2"/>
    <x v="0"/>
  </r>
  <r>
    <s v="Stela anizia Rodrigues Alves"/>
    <d v="2018-08-06T00:00:00"/>
    <d v="1899-12-30T12:00:00"/>
    <x v="1"/>
    <x v="1"/>
    <x v="0"/>
    <m/>
    <x v="14"/>
    <x v="0"/>
    <x v="3"/>
    <x v="0"/>
  </r>
  <r>
    <s v="Recursus Engenharia, Gerenciamento e Assessoria de Serviç"/>
    <d v="2015-07-26T00:00:00"/>
    <d v="1899-12-30T13:00:00"/>
    <x v="1"/>
    <x v="2"/>
    <x v="0"/>
    <m/>
    <x v="14"/>
    <x v="2"/>
    <x v="1"/>
    <x v="1"/>
  </r>
  <r>
    <s v="ASSOCIACAO MUNICIPALISTA DE PERNAMBUCO"/>
    <d v="2016-07-03T00:00:00"/>
    <d v="1899-12-30T14:00:00"/>
    <x v="0"/>
    <x v="0"/>
    <x v="0"/>
    <m/>
    <x v="14"/>
    <x v="2"/>
    <x v="0"/>
    <x v="1"/>
  </r>
  <r>
    <s v="luciano rogerio vieira"/>
    <d v="2017-03-08T00:00:00"/>
    <d v="1899-12-30T15:00:00"/>
    <x v="0"/>
    <x v="1"/>
    <x v="0"/>
    <m/>
    <x v="14"/>
    <x v="9"/>
    <x v="2"/>
    <x v="1"/>
  </r>
  <r>
    <s v="ALVARO OLEGÁRIO CORRAL GARCIA"/>
    <d v="2018-11-09T00:00:00"/>
    <d v="1899-12-30T16:00:00"/>
    <x v="0"/>
    <x v="2"/>
    <x v="0"/>
    <m/>
    <x v="14"/>
    <x v="4"/>
    <x v="3"/>
    <x v="1"/>
  </r>
  <r>
    <s v="RICARDO PARO"/>
    <d v="2017-07-31T00:00:00"/>
    <d v="1899-12-30T17:00:00"/>
    <x v="0"/>
    <x v="0"/>
    <x v="1"/>
    <m/>
    <x v="14"/>
    <x v="2"/>
    <x v="2"/>
    <x v="1"/>
  </r>
  <r>
    <s v="Thais Pereira de Pinho"/>
    <d v="2015-10-15T00:00:00"/>
    <d v="1899-12-30T18:00:00"/>
    <x v="4"/>
    <x v="1"/>
    <x v="0"/>
    <m/>
    <x v="14"/>
    <x v="6"/>
    <x v="1"/>
    <x v="1"/>
  </r>
  <r>
    <s v="Carlos Augusto Barbosa"/>
    <d v="2016-12-15T00:00:00"/>
    <d v="1899-12-30T08:00:00"/>
    <x v="4"/>
    <x v="2"/>
    <x v="0"/>
    <m/>
    <x v="14"/>
    <x v="10"/>
    <x v="0"/>
    <x v="0"/>
  </r>
  <r>
    <s v="Fabio Carvalho Medorio"/>
    <d v="2015-04-26T00:00:00"/>
    <d v="1899-12-30T09:00:00"/>
    <x v="4"/>
    <x v="0"/>
    <x v="0"/>
    <m/>
    <x v="14"/>
    <x v="8"/>
    <x v="1"/>
    <x v="0"/>
  </r>
  <r>
    <s v="CHRISTIANO AUGUSTO SAMBATTI PIERALISI"/>
    <d v="2016-09-17T00:00:00"/>
    <d v="1899-12-30T10:00:00"/>
    <x v="4"/>
    <x v="1"/>
    <x v="0"/>
    <m/>
    <x v="14"/>
    <x v="11"/>
    <x v="0"/>
    <x v="0"/>
  </r>
  <r>
    <s v="Antonio Moreira"/>
    <d v="2015-03-20T00:00:00"/>
    <d v="1899-12-30T11:00:00"/>
    <x v="4"/>
    <x v="2"/>
    <x v="0"/>
    <m/>
    <x v="14"/>
    <x v="9"/>
    <x v="1"/>
    <x v="0"/>
  </r>
  <r>
    <s v="JOSE TAVARES BARBOSA DE PAULA"/>
    <d v="2017-08-18T00:00:00"/>
    <d v="1899-12-30T12:00:00"/>
    <x v="4"/>
    <x v="0"/>
    <x v="1"/>
    <m/>
    <x v="14"/>
    <x v="0"/>
    <x v="2"/>
    <x v="0"/>
  </r>
  <r>
    <s v="RAPHAEL D'AVILA DOARES"/>
    <d v="2015-05-30T00:00:00"/>
    <d v="1899-12-30T13:00:00"/>
    <x v="4"/>
    <x v="1"/>
    <x v="0"/>
    <m/>
    <x v="14"/>
    <x v="3"/>
    <x v="1"/>
    <x v="1"/>
  </r>
  <r>
    <s v="Tânia Regina Azevedo Paes"/>
    <d v="2015-05-18T00:00:00"/>
    <d v="1899-12-30T14:00:00"/>
    <x v="4"/>
    <x v="2"/>
    <x v="0"/>
    <m/>
    <x v="14"/>
    <x v="3"/>
    <x v="1"/>
    <x v="1"/>
  </r>
  <r>
    <s v="Jéssica Nunes da Silva"/>
    <d v="2016-09-30T00:00:00"/>
    <d v="1899-12-30T15:00:00"/>
    <x v="4"/>
    <x v="0"/>
    <x v="0"/>
    <m/>
    <x v="14"/>
    <x v="11"/>
    <x v="0"/>
    <x v="1"/>
  </r>
  <r>
    <s v="AOL TOMOGRAFIA ODONTOLOGICA"/>
    <d v="2017-09-15T00:00:00"/>
    <d v="1899-12-30T16:00:00"/>
    <x v="4"/>
    <x v="1"/>
    <x v="0"/>
    <m/>
    <x v="14"/>
    <x v="11"/>
    <x v="2"/>
    <x v="1"/>
  </r>
  <r>
    <s v="Camila Nicastro Garcia"/>
    <d v="2017-05-29T00:00:00"/>
    <d v="1899-12-30T17:00:00"/>
    <x v="4"/>
    <x v="2"/>
    <x v="0"/>
    <m/>
    <x v="14"/>
    <x v="3"/>
    <x v="2"/>
    <x v="1"/>
  </r>
  <r>
    <s v="Wellington Idalino da Silva"/>
    <d v="2015-08-23T00:00:00"/>
    <d v="1899-12-30T18:00:00"/>
    <x v="3"/>
    <x v="0"/>
    <x v="1"/>
    <m/>
    <x v="14"/>
    <x v="0"/>
    <x v="1"/>
    <x v="1"/>
  </r>
  <r>
    <s v="JOSEMARY CAMARA LEMOS"/>
    <d v="2018-09-09T00:00:00"/>
    <d v="1899-12-30T08:00:00"/>
    <x v="3"/>
    <x v="1"/>
    <x v="0"/>
    <m/>
    <x v="14"/>
    <x v="11"/>
    <x v="3"/>
    <x v="0"/>
  </r>
  <r>
    <s v="Marco Antonio Segura"/>
    <d v="2015-05-26T00:00:00"/>
    <d v="1899-12-30T09:00:00"/>
    <x v="3"/>
    <x v="2"/>
    <x v="0"/>
    <m/>
    <x v="14"/>
    <x v="3"/>
    <x v="1"/>
    <x v="0"/>
  </r>
  <r>
    <s v="Ricardo da Silva Nogueira"/>
    <d v="2015-03-25T00:00:00"/>
    <d v="1899-12-30T10:00:00"/>
    <x v="3"/>
    <x v="0"/>
    <x v="0"/>
    <m/>
    <x v="14"/>
    <x v="9"/>
    <x v="1"/>
    <x v="0"/>
  </r>
  <r>
    <s v="Matheus Ricardi Rissi"/>
    <d v="2016-02-04T00:00:00"/>
    <d v="1899-12-30T11:00:00"/>
    <x v="3"/>
    <x v="1"/>
    <x v="0"/>
    <m/>
    <x v="14"/>
    <x v="7"/>
    <x v="0"/>
    <x v="0"/>
  </r>
  <r>
    <s v="Alessandro Castro de Oliveira"/>
    <d v="2018-03-08T00:00:00"/>
    <d v="1899-12-30T12:00:00"/>
    <x v="3"/>
    <x v="2"/>
    <x v="0"/>
    <m/>
    <x v="14"/>
    <x v="9"/>
    <x v="3"/>
    <x v="0"/>
  </r>
  <r>
    <s v="Marcelo Queiroz Coutinho"/>
    <d v="2016-02-07T00:00:00"/>
    <d v="1899-12-30T13:00:00"/>
    <x v="3"/>
    <x v="0"/>
    <x v="1"/>
    <m/>
    <x v="14"/>
    <x v="7"/>
    <x v="0"/>
    <x v="1"/>
  </r>
  <r>
    <s v="Angela Higuchi"/>
    <d v="2017-11-11T00:00:00"/>
    <d v="1899-12-30T14:00:00"/>
    <x v="3"/>
    <x v="1"/>
    <x v="0"/>
    <m/>
    <x v="14"/>
    <x v="4"/>
    <x v="2"/>
    <x v="1"/>
  </r>
  <r>
    <s v="Michael Alves dos Santos"/>
    <d v="2018-10-31T00:00:00"/>
    <d v="1899-12-30T15:00:00"/>
    <x v="3"/>
    <x v="2"/>
    <x v="0"/>
    <m/>
    <x v="14"/>
    <x v="6"/>
    <x v="3"/>
    <x v="1"/>
  </r>
  <r>
    <s v="Bruno Abdalla de Souza"/>
    <d v="2016-03-12T00:00:00"/>
    <d v="1899-12-30T16:00:00"/>
    <x v="3"/>
    <x v="0"/>
    <x v="0"/>
    <m/>
    <x v="14"/>
    <x v="9"/>
    <x v="0"/>
    <x v="1"/>
  </r>
  <r>
    <s v="Valéria Alonso Geraldi"/>
    <d v="2015-02-03T00:00:00"/>
    <d v="1899-12-30T17:00:00"/>
    <x v="3"/>
    <x v="1"/>
    <x v="0"/>
    <m/>
    <x v="14"/>
    <x v="7"/>
    <x v="1"/>
    <x v="1"/>
  </r>
  <r>
    <s v="EDMILSON MARINHO DE OLIVEIRA"/>
    <d v="2018-06-11T00:00:00"/>
    <d v="1899-12-30T18:00:00"/>
    <x v="3"/>
    <x v="2"/>
    <x v="0"/>
    <m/>
    <x v="14"/>
    <x v="1"/>
    <x v="3"/>
    <x v="1"/>
  </r>
  <r>
    <s v="Bruno Baccili"/>
    <d v="2016-02-02T00:00:00"/>
    <d v="1899-12-30T08:00:00"/>
    <x v="3"/>
    <x v="0"/>
    <x v="1"/>
    <m/>
    <x v="14"/>
    <x v="7"/>
    <x v="0"/>
    <x v="0"/>
  </r>
  <r>
    <s v="Adriano Cesar de Almeida Bordin"/>
    <d v="2017-03-08T00:00:00"/>
    <d v="1899-12-30T09:00:00"/>
    <x v="3"/>
    <x v="1"/>
    <x v="0"/>
    <m/>
    <x v="14"/>
    <x v="9"/>
    <x v="2"/>
    <x v="0"/>
  </r>
  <r>
    <s v="Maurício Ricardo Rocha de Carvalhaes"/>
    <d v="2016-01-30T00:00:00"/>
    <d v="1899-12-30T10:00:00"/>
    <x v="5"/>
    <x v="2"/>
    <x v="0"/>
    <m/>
    <x v="14"/>
    <x v="5"/>
    <x v="0"/>
    <x v="0"/>
  </r>
  <r>
    <s v="Ivson Oliveira Sousa"/>
    <d v="2015-12-04T00:00:00"/>
    <d v="1899-12-30T11:00:00"/>
    <x v="0"/>
    <x v="0"/>
    <x v="0"/>
    <m/>
    <x v="14"/>
    <x v="10"/>
    <x v="1"/>
    <x v="0"/>
  </r>
  <r>
    <s v="JAQUELINE ALFIM TEIXEIRA"/>
    <d v="2016-04-19T00:00:00"/>
    <d v="1899-12-30T12:00:00"/>
    <x v="1"/>
    <x v="1"/>
    <x v="0"/>
    <m/>
    <x v="14"/>
    <x v="8"/>
    <x v="0"/>
    <x v="0"/>
  </r>
  <r>
    <s v="Goubert Bandeira"/>
    <d v="2015-05-10T00:00:00"/>
    <d v="1899-12-30T13:00:00"/>
    <x v="1"/>
    <x v="2"/>
    <x v="0"/>
    <m/>
    <x v="14"/>
    <x v="3"/>
    <x v="1"/>
    <x v="1"/>
  </r>
  <r>
    <s v="Victor Rezzutti"/>
    <d v="2018-01-30T00:00:00"/>
    <d v="1899-12-30T14:00:00"/>
    <x v="1"/>
    <x v="0"/>
    <x v="1"/>
    <m/>
    <x v="14"/>
    <x v="5"/>
    <x v="3"/>
    <x v="1"/>
  </r>
  <r>
    <s v="Julio C S Silva"/>
    <d v="2017-11-12T00:00:00"/>
    <d v="1899-12-30T15:00:00"/>
    <x v="0"/>
    <x v="1"/>
    <x v="0"/>
    <m/>
    <x v="14"/>
    <x v="4"/>
    <x v="2"/>
    <x v="1"/>
  </r>
  <r>
    <s v="Michele de Oliveira Garcia"/>
    <d v="2016-05-30T00:00:00"/>
    <d v="1899-12-30T16:00:00"/>
    <x v="0"/>
    <x v="2"/>
    <x v="0"/>
    <m/>
    <x v="14"/>
    <x v="3"/>
    <x v="0"/>
    <x v="1"/>
  </r>
  <r>
    <s v="Marcio Vinicius Feliciano Gomes"/>
    <d v="2016-01-13T00:00:00"/>
    <d v="1899-12-30T17:00:00"/>
    <x v="0"/>
    <x v="0"/>
    <x v="0"/>
    <m/>
    <x v="14"/>
    <x v="5"/>
    <x v="0"/>
    <x v="1"/>
  </r>
  <r>
    <s v="TANIA DA SILVA MENDONÇA"/>
    <d v="2015-11-21T00:00:00"/>
    <d v="1899-12-30T18:00:00"/>
    <x v="0"/>
    <x v="1"/>
    <x v="0"/>
    <m/>
    <x v="14"/>
    <x v="4"/>
    <x v="1"/>
    <x v="1"/>
  </r>
  <r>
    <s v="Délio Pinheiro"/>
    <d v="2018-07-20T00:00:00"/>
    <d v="1899-12-30T08:00:00"/>
    <x v="4"/>
    <x v="2"/>
    <x v="0"/>
    <m/>
    <x v="14"/>
    <x v="2"/>
    <x v="3"/>
    <x v="0"/>
  </r>
  <r>
    <s v="Maria Goreti de Macena"/>
    <d v="2015-01-17T00:00:00"/>
    <d v="1899-12-30T09:00:00"/>
    <x v="4"/>
    <x v="0"/>
    <x v="1"/>
    <m/>
    <x v="14"/>
    <x v="5"/>
    <x v="1"/>
    <x v="0"/>
  </r>
  <r>
    <s v="Valtencir Lucas Biazussi"/>
    <d v="2018-02-05T00:00:00"/>
    <d v="1899-12-30T10:00:00"/>
    <x v="4"/>
    <x v="1"/>
    <x v="0"/>
    <m/>
    <x v="14"/>
    <x v="7"/>
    <x v="3"/>
    <x v="0"/>
  </r>
  <r>
    <s v="jose orlando belchior ribeiro filho"/>
    <d v="2015-11-18T00:00:00"/>
    <d v="1899-12-30T11:00:00"/>
    <x v="4"/>
    <x v="2"/>
    <x v="0"/>
    <m/>
    <x v="14"/>
    <x v="4"/>
    <x v="1"/>
    <x v="0"/>
  </r>
  <r>
    <s v="Leonardo Leopoldo Baptista Miranda"/>
    <d v="2017-07-01T00:00:00"/>
    <d v="1899-12-30T12:00:00"/>
    <x v="4"/>
    <x v="0"/>
    <x v="0"/>
    <m/>
    <x v="14"/>
    <x v="2"/>
    <x v="2"/>
    <x v="0"/>
  </r>
  <r>
    <s v="Luciano Reis Carneiro"/>
    <d v="2015-01-10T00:00:00"/>
    <d v="1899-12-30T13:00:00"/>
    <x v="4"/>
    <x v="1"/>
    <x v="0"/>
    <m/>
    <x v="14"/>
    <x v="5"/>
    <x v="1"/>
    <x v="1"/>
  </r>
  <r>
    <s v="Ronney Cardozo de Oliveira"/>
    <d v="2016-02-10T00:00:00"/>
    <d v="1899-12-30T14:00:00"/>
    <x v="4"/>
    <x v="2"/>
    <x v="0"/>
    <m/>
    <x v="14"/>
    <x v="7"/>
    <x v="0"/>
    <x v="1"/>
  </r>
  <r>
    <s v="Ana Carolina Argondizo de Rosis"/>
    <d v="2016-10-26T00:00:00"/>
    <d v="1899-12-30T15:00:00"/>
    <x v="4"/>
    <x v="0"/>
    <x v="1"/>
    <m/>
    <x v="14"/>
    <x v="6"/>
    <x v="0"/>
    <x v="1"/>
  </r>
  <r>
    <s v="Marcelo Fabiano Kiska dos Santos"/>
    <d v="2015-10-27T00:00:00"/>
    <d v="1899-12-30T16:00:00"/>
    <x v="4"/>
    <x v="1"/>
    <x v="0"/>
    <m/>
    <x v="14"/>
    <x v="6"/>
    <x v="1"/>
    <x v="1"/>
  </r>
  <r>
    <s v="Laura Cristina dos Santos Martins"/>
    <d v="2016-02-03T00:00:00"/>
    <d v="1899-12-30T17:00:00"/>
    <x v="4"/>
    <x v="2"/>
    <x v="0"/>
    <m/>
    <x v="14"/>
    <x v="7"/>
    <x v="0"/>
    <x v="1"/>
  </r>
  <r>
    <s v="Marcos Luis do Val"/>
    <d v="2017-04-11T00:00:00"/>
    <d v="1899-12-30T18:00:00"/>
    <x v="4"/>
    <x v="0"/>
    <x v="0"/>
    <m/>
    <x v="14"/>
    <x v="8"/>
    <x v="2"/>
    <x v="1"/>
  </r>
  <r>
    <s v="RUBEM PINTO DE MELO"/>
    <d v="2018-05-08T00:00:00"/>
    <d v="1899-12-30T08:00:00"/>
    <x v="3"/>
    <x v="1"/>
    <x v="0"/>
    <m/>
    <x v="14"/>
    <x v="3"/>
    <x v="3"/>
    <x v="0"/>
  </r>
  <r>
    <s v="Flávio Hellrigl Souza"/>
    <d v="2018-10-06T00:00:00"/>
    <d v="1899-12-30T09:00:00"/>
    <x v="3"/>
    <x v="2"/>
    <x v="0"/>
    <m/>
    <x v="14"/>
    <x v="6"/>
    <x v="3"/>
    <x v="0"/>
  </r>
  <r>
    <s v="Tatiana Pacini Urtiga"/>
    <d v="2015-07-22T00:00:00"/>
    <d v="1899-12-30T10:00:00"/>
    <x v="3"/>
    <x v="0"/>
    <x v="1"/>
    <m/>
    <x v="14"/>
    <x v="2"/>
    <x v="1"/>
    <x v="0"/>
  </r>
  <r>
    <s v="Uriel Friedmann"/>
    <d v="2018-05-30T00:00:00"/>
    <d v="1899-12-30T11:00:00"/>
    <x v="3"/>
    <x v="1"/>
    <x v="0"/>
    <m/>
    <x v="14"/>
    <x v="3"/>
    <x v="3"/>
    <x v="0"/>
  </r>
  <r>
    <s v="Paulo Roberto Pereira Leal"/>
    <d v="2017-09-10T00:00:00"/>
    <d v="1899-12-30T12:00:00"/>
    <x v="3"/>
    <x v="2"/>
    <x v="0"/>
    <m/>
    <x v="14"/>
    <x v="11"/>
    <x v="2"/>
    <x v="0"/>
  </r>
  <r>
    <s v="José Alves de Oliveira"/>
    <d v="2015-07-28T00:00:00"/>
    <d v="1899-12-30T13:00:00"/>
    <x v="3"/>
    <x v="0"/>
    <x v="0"/>
    <m/>
    <x v="14"/>
    <x v="2"/>
    <x v="1"/>
    <x v="1"/>
  </r>
  <r>
    <s v="Alessandro A Souza"/>
    <d v="2015-12-21T00:00:00"/>
    <d v="1899-12-30T14:00:00"/>
    <x v="3"/>
    <x v="1"/>
    <x v="0"/>
    <m/>
    <x v="14"/>
    <x v="10"/>
    <x v="1"/>
    <x v="1"/>
  </r>
  <r>
    <s v="Thais Teixeira"/>
    <d v="2018-09-26T00:00:00"/>
    <d v="1899-12-30T15:00:00"/>
    <x v="3"/>
    <x v="2"/>
    <x v="0"/>
    <m/>
    <x v="14"/>
    <x v="11"/>
    <x v="3"/>
    <x v="1"/>
  </r>
  <r>
    <s v="ADLER Rebuski"/>
    <d v="2017-08-04T00:00:00"/>
    <d v="1899-12-30T16:00:00"/>
    <x v="3"/>
    <x v="0"/>
    <x v="1"/>
    <m/>
    <x v="14"/>
    <x v="0"/>
    <x v="2"/>
    <x v="1"/>
  </r>
  <r>
    <s v="Diogo Ribeiro de Brito"/>
    <d v="2017-06-16T00:00:00"/>
    <d v="1899-12-30T17:00:00"/>
    <x v="3"/>
    <x v="1"/>
    <x v="0"/>
    <m/>
    <x v="14"/>
    <x v="1"/>
    <x v="2"/>
    <x v="1"/>
  </r>
  <r>
    <s v="Dimas Fabiano Bertholdi"/>
    <d v="2018-06-02T00:00:00"/>
    <d v="1899-12-30T18:00:00"/>
    <x v="3"/>
    <x v="2"/>
    <x v="0"/>
    <m/>
    <x v="14"/>
    <x v="1"/>
    <x v="3"/>
    <x v="1"/>
  </r>
  <r>
    <s v="Eduardo Figueiredo"/>
    <d v="2017-04-29T00:00:00"/>
    <d v="1899-12-30T08:00:00"/>
    <x v="3"/>
    <x v="0"/>
    <x v="0"/>
    <m/>
    <x v="14"/>
    <x v="8"/>
    <x v="2"/>
    <x v="0"/>
  </r>
  <r>
    <s v="Gabriel Matias de Amorim"/>
    <d v="2018-06-25T00:00:00"/>
    <d v="1899-12-30T09:00:00"/>
    <x v="3"/>
    <x v="1"/>
    <x v="0"/>
    <m/>
    <x v="14"/>
    <x v="1"/>
    <x v="3"/>
    <x v="0"/>
  </r>
  <r>
    <s v="EROTILDES CARDOSO DE JESUS FILHO"/>
    <d v="2017-08-28T00:00:00"/>
    <d v="1899-12-30T10:00:00"/>
    <x v="3"/>
    <x v="2"/>
    <x v="0"/>
    <m/>
    <x v="14"/>
    <x v="0"/>
    <x v="2"/>
    <x v="0"/>
  </r>
  <r>
    <s v="Paulo Roberto Ignacio"/>
    <d v="2017-04-17T00:00:00"/>
    <d v="1899-12-30T11:00:00"/>
    <x v="5"/>
    <x v="0"/>
    <x v="1"/>
    <m/>
    <x v="14"/>
    <x v="8"/>
    <x v="2"/>
    <x v="0"/>
  </r>
  <r>
    <s v="Rui Alexandre Ferreira Gomes"/>
    <d v="2017-01-30T00:00:00"/>
    <d v="1899-12-30T12:00:00"/>
    <x v="0"/>
    <x v="1"/>
    <x v="0"/>
    <m/>
    <x v="14"/>
    <x v="5"/>
    <x v="2"/>
    <x v="0"/>
  </r>
  <r>
    <s v="isabela andrade marcondes"/>
    <d v="2015-04-18T00:00:00"/>
    <d v="1899-12-30T13:00:00"/>
    <x v="1"/>
    <x v="2"/>
    <x v="0"/>
    <m/>
    <x v="14"/>
    <x v="8"/>
    <x v="1"/>
    <x v="1"/>
  </r>
  <r>
    <s v="Ronaldo de Carvalho Conti"/>
    <d v="2018-07-04T00:00:00"/>
    <d v="1899-12-30T14:00:00"/>
    <x v="1"/>
    <x v="0"/>
    <x v="0"/>
    <m/>
    <x v="14"/>
    <x v="2"/>
    <x v="3"/>
    <x v="1"/>
  </r>
  <r>
    <s v="Carlos Augusto da silva"/>
    <d v="2015-03-14T00:00:00"/>
    <d v="1899-12-30T15:00:00"/>
    <x v="1"/>
    <x v="1"/>
    <x v="0"/>
    <m/>
    <x v="14"/>
    <x v="9"/>
    <x v="1"/>
    <x v="1"/>
  </r>
  <r>
    <s v="Marcelo Doria"/>
    <d v="2016-10-03T00:00:00"/>
    <d v="1899-12-30T16:00:00"/>
    <x v="0"/>
    <x v="2"/>
    <x v="0"/>
    <m/>
    <x v="14"/>
    <x v="6"/>
    <x v="0"/>
    <x v="1"/>
  </r>
  <r>
    <s v="Andrea Chicote"/>
    <d v="2018-10-07T00:00:00"/>
    <d v="1899-12-30T17:00:00"/>
    <x v="0"/>
    <x v="0"/>
    <x v="1"/>
    <m/>
    <x v="14"/>
    <x v="6"/>
    <x v="3"/>
    <x v="1"/>
  </r>
  <r>
    <s v="KARINE CHAMBO MARTIN DE SOUZA"/>
    <d v="2015-07-30T00:00:00"/>
    <d v="1899-12-30T18:00:00"/>
    <x v="0"/>
    <x v="1"/>
    <x v="0"/>
    <m/>
    <x v="14"/>
    <x v="2"/>
    <x v="1"/>
    <x v="1"/>
  </r>
  <r>
    <s v="Patricia de Oliveira Neves"/>
    <d v="2017-08-05T00:00:00"/>
    <d v="1899-12-30T08:00:00"/>
    <x v="0"/>
    <x v="2"/>
    <x v="0"/>
    <m/>
    <x v="14"/>
    <x v="0"/>
    <x v="2"/>
    <x v="0"/>
  </r>
  <r>
    <s v="JAILTON SANTOS"/>
    <d v="2015-05-26T00:00:00"/>
    <d v="1899-12-30T09:00:00"/>
    <x v="4"/>
    <x v="0"/>
    <x v="0"/>
    <m/>
    <x v="14"/>
    <x v="3"/>
    <x v="1"/>
    <x v="0"/>
  </r>
  <r>
    <s v="Fernanda Nascimento Siano"/>
    <d v="2016-03-08T00:00:00"/>
    <d v="1899-12-30T10:00:00"/>
    <x v="4"/>
    <x v="1"/>
    <x v="0"/>
    <m/>
    <x v="14"/>
    <x v="9"/>
    <x v="0"/>
    <x v="0"/>
  </r>
  <r>
    <s v="Diego da Silva Tavares Ribeiro"/>
    <d v="2016-07-08T00:00:00"/>
    <d v="1899-12-30T11:00:00"/>
    <x v="4"/>
    <x v="2"/>
    <x v="0"/>
    <m/>
    <x v="14"/>
    <x v="2"/>
    <x v="0"/>
    <x v="0"/>
  </r>
  <r>
    <s v="Nelson Paiva"/>
    <d v="2017-01-22T00:00:00"/>
    <d v="1899-12-30T12:00:00"/>
    <x v="4"/>
    <x v="0"/>
    <x v="1"/>
    <m/>
    <x v="14"/>
    <x v="5"/>
    <x v="2"/>
    <x v="0"/>
  </r>
  <r>
    <s v="TIAGO MULLER LEME DUARTE"/>
    <d v="2018-07-13T00:00:00"/>
    <d v="1899-12-30T13:00:00"/>
    <x v="4"/>
    <x v="1"/>
    <x v="0"/>
    <m/>
    <x v="14"/>
    <x v="2"/>
    <x v="3"/>
    <x v="1"/>
  </r>
  <r>
    <s v="CARTINS FERULO LIMITADA"/>
    <d v="2015-07-25T00:00:00"/>
    <d v="1899-12-30T14:00:00"/>
    <x v="4"/>
    <x v="2"/>
    <x v="0"/>
    <m/>
    <x v="14"/>
    <x v="2"/>
    <x v="1"/>
    <x v="1"/>
  </r>
  <r>
    <s v="Elaine Nojima"/>
    <d v="2016-03-07T00:00:00"/>
    <d v="1899-12-30T15:00:00"/>
    <x v="4"/>
    <x v="0"/>
    <x v="0"/>
    <m/>
    <x v="14"/>
    <x v="9"/>
    <x v="0"/>
    <x v="1"/>
  </r>
  <r>
    <s v="Adriana de Souza Menezes"/>
    <d v="2016-06-03T00:00:00"/>
    <d v="1899-12-30T16:00:00"/>
    <x v="4"/>
    <x v="1"/>
    <x v="0"/>
    <m/>
    <x v="14"/>
    <x v="1"/>
    <x v="0"/>
    <x v="1"/>
  </r>
  <r>
    <s v="Keila cardoso barreto"/>
    <d v="2015-05-20T00:00:00"/>
    <d v="1899-12-30T17:00:00"/>
    <x v="4"/>
    <x v="2"/>
    <x v="0"/>
    <m/>
    <x v="14"/>
    <x v="3"/>
    <x v="1"/>
    <x v="1"/>
  </r>
  <r>
    <s v="Thiago Marcelo de Araujo"/>
    <d v="2018-03-10T00:00:00"/>
    <d v="1899-12-30T18:00:00"/>
    <x v="4"/>
    <x v="0"/>
    <x v="1"/>
    <m/>
    <x v="14"/>
    <x v="9"/>
    <x v="3"/>
    <x v="1"/>
  </r>
  <r>
    <s v="Israel Fonseca"/>
    <d v="2018-03-18T00:00:00"/>
    <d v="1899-12-30T08:00:00"/>
    <x v="4"/>
    <x v="1"/>
    <x v="0"/>
    <m/>
    <x v="14"/>
    <x v="9"/>
    <x v="3"/>
    <x v="0"/>
  </r>
  <r>
    <s v="FABIANA GRAMULHA SILVA"/>
    <d v="2016-06-11T00:00:00"/>
    <d v="1899-12-30T09:00:00"/>
    <x v="3"/>
    <x v="2"/>
    <x v="0"/>
    <m/>
    <x v="14"/>
    <x v="1"/>
    <x v="0"/>
    <x v="0"/>
  </r>
  <r>
    <s v="Saulo Tarso Almeida da Silva"/>
    <d v="2015-01-05T00:00:00"/>
    <d v="1899-12-30T10:00:00"/>
    <x v="3"/>
    <x v="0"/>
    <x v="0"/>
    <m/>
    <x v="14"/>
    <x v="5"/>
    <x v="1"/>
    <x v="0"/>
  </r>
  <r>
    <s v="Luiz Cláudio Alves Coelho"/>
    <d v="2017-06-12T00:00:00"/>
    <d v="1899-12-30T11:00:00"/>
    <x v="3"/>
    <x v="1"/>
    <x v="0"/>
    <m/>
    <x v="14"/>
    <x v="1"/>
    <x v="2"/>
    <x v="0"/>
  </r>
  <r>
    <s v="Renato de Oliveira e Silva"/>
    <d v="2016-10-21T00:00:00"/>
    <d v="1899-12-30T12:00:00"/>
    <x v="3"/>
    <x v="2"/>
    <x v="0"/>
    <m/>
    <x v="14"/>
    <x v="6"/>
    <x v="0"/>
    <x v="0"/>
  </r>
  <r>
    <s v="Rogerio Coelho da Silva"/>
    <d v="2015-02-13T00:00:00"/>
    <d v="1899-12-30T13:00:00"/>
    <x v="3"/>
    <x v="0"/>
    <x v="1"/>
    <m/>
    <x v="14"/>
    <x v="7"/>
    <x v="1"/>
    <x v="1"/>
  </r>
  <r>
    <s v="Nelson Alexandre"/>
    <d v="2017-12-24T00:00:00"/>
    <d v="1899-12-30T14:00:00"/>
    <x v="3"/>
    <x v="1"/>
    <x v="0"/>
    <m/>
    <x v="14"/>
    <x v="10"/>
    <x v="2"/>
    <x v="1"/>
  </r>
  <r>
    <s v="BRUNO DE TOLEDO PRADO"/>
    <d v="2017-01-02T00:00:00"/>
    <d v="1899-12-30T15:00:00"/>
    <x v="3"/>
    <x v="2"/>
    <x v="0"/>
    <m/>
    <x v="14"/>
    <x v="5"/>
    <x v="2"/>
    <x v="1"/>
  </r>
  <r>
    <s v="MARCIO P DA SILVA"/>
    <d v="2015-01-01T00:00:00"/>
    <d v="1899-12-30T16:00:00"/>
    <x v="3"/>
    <x v="0"/>
    <x v="0"/>
    <m/>
    <x v="14"/>
    <x v="5"/>
    <x v="1"/>
    <x v="1"/>
  </r>
  <r>
    <s v="Veridiana Pinheiro Heirich"/>
    <d v="2015-05-03T00:00:00"/>
    <d v="1899-12-30T17:00:00"/>
    <x v="3"/>
    <x v="1"/>
    <x v="0"/>
    <m/>
    <x v="14"/>
    <x v="3"/>
    <x v="1"/>
    <x v="1"/>
  </r>
  <r>
    <s v="HAROLDO NUNES DA SILVA"/>
    <d v="2016-08-03T00:00:00"/>
    <d v="1899-12-30T18:00:00"/>
    <x v="3"/>
    <x v="2"/>
    <x v="0"/>
    <m/>
    <x v="14"/>
    <x v="0"/>
    <x v="0"/>
    <x v="1"/>
  </r>
  <r>
    <s v="Paulo Sérgio da Silva"/>
    <d v="2016-06-02T00:00:00"/>
    <d v="1899-12-30T08:00:00"/>
    <x v="3"/>
    <x v="0"/>
    <x v="1"/>
    <m/>
    <x v="14"/>
    <x v="1"/>
    <x v="0"/>
    <x v="0"/>
  </r>
  <r>
    <s v="Anderson Pires de Paiva"/>
    <d v="2016-03-16T00:00:00"/>
    <d v="1899-12-30T09:00:00"/>
    <x v="3"/>
    <x v="1"/>
    <x v="0"/>
    <m/>
    <x v="14"/>
    <x v="9"/>
    <x v="0"/>
    <x v="0"/>
  </r>
  <r>
    <s v="Matheus Rossi"/>
    <d v="2015-06-03T00:00:00"/>
    <d v="1899-12-30T10:00:00"/>
    <x v="3"/>
    <x v="2"/>
    <x v="0"/>
    <m/>
    <x v="14"/>
    <x v="1"/>
    <x v="1"/>
    <x v="0"/>
  </r>
  <r>
    <s v="Danilo Beloto"/>
    <d v="2018-03-20T00:00:00"/>
    <d v="1899-12-30T11:00:00"/>
    <x v="3"/>
    <x v="0"/>
    <x v="0"/>
    <m/>
    <x v="14"/>
    <x v="9"/>
    <x v="3"/>
    <x v="0"/>
  </r>
  <r>
    <s v="Carolina Rodrigues da Silva"/>
    <d v="2017-12-14T00:00:00"/>
    <d v="1899-12-30T12:00:00"/>
    <x v="5"/>
    <x v="1"/>
    <x v="0"/>
    <m/>
    <x v="14"/>
    <x v="10"/>
    <x v="2"/>
    <x v="0"/>
  </r>
  <r>
    <s v="Sebastião Edmir Lima Passos"/>
    <d v="2015-05-10T00:00:00"/>
    <d v="1899-12-30T13:00:00"/>
    <x v="0"/>
    <x v="2"/>
    <x v="0"/>
    <m/>
    <x v="14"/>
    <x v="3"/>
    <x v="1"/>
    <x v="1"/>
  </r>
  <r>
    <s v="VITOR KENJ FARAH"/>
    <d v="2016-01-11T00:00:00"/>
    <d v="1899-12-30T14:00:00"/>
    <x v="1"/>
    <x v="0"/>
    <x v="1"/>
    <m/>
    <x v="14"/>
    <x v="5"/>
    <x v="0"/>
    <x v="1"/>
  </r>
  <r>
    <s v="MARCIA DOS SANTOS DANTAS"/>
    <d v="2018-12-26T00:00:00"/>
    <d v="1899-12-30T15:00:00"/>
    <x v="1"/>
    <x v="1"/>
    <x v="0"/>
    <m/>
    <x v="14"/>
    <x v="10"/>
    <x v="3"/>
    <x v="1"/>
  </r>
  <r>
    <s v="Juliano dos Santos Canuto de Souza"/>
    <d v="2017-08-01T00:00:00"/>
    <d v="1899-12-30T16:00:00"/>
    <x v="1"/>
    <x v="2"/>
    <x v="0"/>
    <m/>
    <x v="14"/>
    <x v="0"/>
    <x v="2"/>
    <x v="1"/>
  </r>
  <r>
    <s v="Sérgio Rene Chagas Jr"/>
    <d v="2017-10-16T00:00:00"/>
    <d v="1899-12-30T17:00:00"/>
    <x v="0"/>
    <x v="0"/>
    <x v="0"/>
    <m/>
    <x v="14"/>
    <x v="6"/>
    <x v="2"/>
    <x v="1"/>
  </r>
  <r>
    <s v="Sonnini Ruiz Yura"/>
    <d v="2016-10-05T00:00:00"/>
    <d v="1899-12-30T18:00:00"/>
    <x v="0"/>
    <x v="1"/>
    <x v="0"/>
    <m/>
    <x v="14"/>
    <x v="6"/>
    <x v="0"/>
    <x v="1"/>
  </r>
  <r>
    <s v="CLAUDIO MELLO"/>
    <d v="2015-04-08T00:00:00"/>
    <d v="1899-12-30T08:00:00"/>
    <x v="0"/>
    <x v="2"/>
    <x v="0"/>
    <m/>
    <x v="14"/>
    <x v="8"/>
    <x v="1"/>
    <x v="0"/>
  </r>
  <r>
    <s v="Paulo Ferreira"/>
    <d v="2016-09-17T00:00:00"/>
    <d v="1899-12-30T09:00:00"/>
    <x v="0"/>
    <x v="0"/>
    <x v="1"/>
    <m/>
    <x v="14"/>
    <x v="11"/>
    <x v="0"/>
    <x v="0"/>
  </r>
  <r>
    <s v="Aline Carvalho Nicolait Rohrbacher"/>
    <d v="2017-01-09T00:00:00"/>
    <d v="1899-12-30T10:00:00"/>
    <x v="4"/>
    <x v="1"/>
    <x v="0"/>
    <m/>
    <x v="14"/>
    <x v="5"/>
    <x v="2"/>
    <x v="0"/>
  </r>
  <r>
    <s v="Priscila Picholari Mingues"/>
    <d v="2016-10-14T00:00:00"/>
    <d v="1899-12-30T11:00:00"/>
    <x v="4"/>
    <x v="2"/>
    <x v="0"/>
    <m/>
    <x v="14"/>
    <x v="6"/>
    <x v="0"/>
    <x v="0"/>
  </r>
  <r>
    <s v="DIEGO HENRIQUE FORMIGA"/>
    <d v="2016-02-19T00:00:00"/>
    <d v="1899-12-30T12:00:00"/>
    <x v="4"/>
    <x v="0"/>
    <x v="0"/>
    <m/>
    <x v="14"/>
    <x v="7"/>
    <x v="0"/>
    <x v="0"/>
  </r>
  <r>
    <s v="Rafael Corrêa Simões"/>
    <d v="2018-05-29T00:00:00"/>
    <d v="1899-12-30T13:00:00"/>
    <x v="4"/>
    <x v="1"/>
    <x v="0"/>
    <m/>
    <x v="14"/>
    <x v="3"/>
    <x v="3"/>
    <x v="1"/>
  </r>
  <r>
    <s v="VERA LUCIA DE SOUZA ALVES"/>
    <d v="2018-02-18T00:00:00"/>
    <d v="1899-12-30T14:00:00"/>
    <x v="4"/>
    <x v="2"/>
    <x v="0"/>
    <m/>
    <x v="14"/>
    <x v="7"/>
    <x v="3"/>
    <x v="1"/>
  </r>
  <r>
    <s v="Iago Freitas Salgado de Castro"/>
    <d v="2015-07-11T00:00:00"/>
    <d v="1899-12-30T15:00:00"/>
    <x v="4"/>
    <x v="0"/>
    <x v="1"/>
    <m/>
    <x v="14"/>
    <x v="2"/>
    <x v="1"/>
    <x v="1"/>
  </r>
  <r>
    <s v="Ademir Teixeira"/>
    <d v="2016-04-14T00:00:00"/>
    <d v="1899-12-30T16:00:00"/>
    <x v="4"/>
    <x v="1"/>
    <x v="0"/>
    <m/>
    <x v="14"/>
    <x v="8"/>
    <x v="0"/>
    <x v="1"/>
  </r>
  <r>
    <s v="Gabriel Santos Gonsalves"/>
    <d v="2015-04-16T00:00:00"/>
    <d v="1899-12-30T17:00:00"/>
    <x v="4"/>
    <x v="2"/>
    <x v="0"/>
    <m/>
    <x v="14"/>
    <x v="8"/>
    <x v="1"/>
    <x v="1"/>
  </r>
  <r>
    <s v="WEMERSON CARNEIRO DA SILVA"/>
    <d v="2018-03-26T00:00:00"/>
    <d v="1899-12-30T18:00:00"/>
    <x v="4"/>
    <x v="0"/>
    <x v="0"/>
    <m/>
    <x v="14"/>
    <x v="9"/>
    <x v="3"/>
    <x v="1"/>
  </r>
  <r>
    <s v="CARLOS EDUARDO SANTOS COSTA"/>
    <d v="2015-12-22T00:00:00"/>
    <d v="1899-12-30T08:00:00"/>
    <x v="4"/>
    <x v="1"/>
    <x v="0"/>
    <m/>
    <x v="14"/>
    <x v="10"/>
    <x v="1"/>
    <x v="0"/>
  </r>
  <r>
    <s v="JAILSON AUGUSTO DE OLIVEIRA"/>
    <d v="2015-03-08T00:00:00"/>
    <d v="1899-12-30T09:00:00"/>
    <x v="4"/>
    <x v="2"/>
    <x v="0"/>
    <m/>
    <x v="14"/>
    <x v="9"/>
    <x v="1"/>
    <x v="0"/>
  </r>
  <r>
    <s v="Tatiane Cristina Zainell"/>
    <d v="2016-02-09T00:00:00"/>
    <d v="1899-12-30T10:00:00"/>
    <x v="3"/>
    <x v="0"/>
    <x v="1"/>
    <m/>
    <x v="14"/>
    <x v="7"/>
    <x v="0"/>
    <x v="0"/>
  </r>
  <r>
    <s v="Marcelo André"/>
    <d v="2015-09-06T00:00:00"/>
    <d v="1899-12-30T11:00:00"/>
    <x v="3"/>
    <x v="1"/>
    <x v="0"/>
    <m/>
    <x v="14"/>
    <x v="11"/>
    <x v="1"/>
    <x v="0"/>
  </r>
  <r>
    <s v="ELIANE GONCALVES MANTOVAM"/>
    <d v="2016-05-19T00:00:00"/>
    <d v="1899-12-30T12:00:00"/>
    <x v="3"/>
    <x v="2"/>
    <x v="0"/>
    <m/>
    <x v="14"/>
    <x v="3"/>
    <x v="0"/>
    <x v="0"/>
  </r>
  <r>
    <s v="EVERTON APARECIDO BUENO"/>
    <d v="2015-04-18T00:00:00"/>
    <d v="1899-12-30T13:00:00"/>
    <x v="3"/>
    <x v="0"/>
    <x v="0"/>
    <m/>
    <x v="14"/>
    <x v="8"/>
    <x v="1"/>
    <x v="1"/>
  </r>
  <r>
    <s v="Emerson Coimbra Simoes"/>
    <d v="2018-11-30T00:00:00"/>
    <d v="1899-12-30T14:00:00"/>
    <x v="3"/>
    <x v="1"/>
    <x v="0"/>
    <m/>
    <x v="14"/>
    <x v="4"/>
    <x v="3"/>
    <x v="1"/>
  </r>
  <r>
    <s v="SANDRO BASTOS OLIVEIRA"/>
    <d v="2017-11-11T00:00:00"/>
    <d v="1899-12-30T15:00:00"/>
    <x v="3"/>
    <x v="2"/>
    <x v="0"/>
    <m/>
    <x v="14"/>
    <x v="4"/>
    <x v="2"/>
    <x v="1"/>
  </r>
  <r>
    <s v="Lorena Gonçalves Ribeiro"/>
    <d v="2017-08-04T00:00:00"/>
    <d v="1899-12-30T16:00:00"/>
    <x v="3"/>
    <x v="0"/>
    <x v="1"/>
    <m/>
    <x v="14"/>
    <x v="0"/>
    <x v="2"/>
    <x v="1"/>
  </r>
  <r>
    <s v="Giselle de Almeida Santos"/>
    <d v="2017-05-22T00:00:00"/>
    <d v="1899-12-30T17:00:00"/>
    <x v="3"/>
    <x v="1"/>
    <x v="0"/>
    <m/>
    <x v="14"/>
    <x v="3"/>
    <x v="2"/>
    <x v="1"/>
  </r>
  <r>
    <s v="Leilane"/>
    <d v="2015-01-27T00:00:00"/>
    <d v="1899-12-30T18:00:00"/>
    <x v="3"/>
    <x v="2"/>
    <x v="0"/>
    <m/>
    <x v="14"/>
    <x v="5"/>
    <x v="1"/>
    <x v="1"/>
  </r>
  <r>
    <s v="Natalia Candido de Oliveira"/>
    <d v="2015-12-20T00:00:00"/>
    <d v="1899-12-30T08:00:00"/>
    <x v="3"/>
    <x v="0"/>
    <x v="0"/>
    <m/>
    <x v="14"/>
    <x v="10"/>
    <x v="1"/>
    <x v="0"/>
  </r>
  <r>
    <s v="ERIC ALVES PESSOA"/>
    <d v="2018-12-30T00:00:00"/>
    <d v="1899-12-30T09:00:00"/>
    <x v="3"/>
    <x v="1"/>
    <x v="0"/>
    <m/>
    <x v="14"/>
    <x v="10"/>
    <x v="3"/>
    <x v="0"/>
  </r>
  <r>
    <s v="Virgínia costa"/>
    <d v="2015-10-06T00:00:00"/>
    <d v="1899-12-30T10:00:00"/>
    <x v="3"/>
    <x v="2"/>
    <x v="0"/>
    <m/>
    <x v="14"/>
    <x v="6"/>
    <x v="1"/>
    <x v="0"/>
  </r>
  <r>
    <s v="Marco Antonio Cardoso Anacleto"/>
    <d v="2016-03-11T00:00:00"/>
    <d v="1899-12-30T11:00:00"/>
    <x v="3"/>
    <x v="0"/>
    <x v="1"/>
    <m/>
    <x v="14"/>
    <x v="9"/>
    <x v="0"/>
    <x v="0"/>
  </r>
  <r>
    <s v="Wendel Duarte de Jesus"/>
    <d v="2017-08-09T00:00:00"/>
    <d v="1899-12-30T12:00:00"/>
    <x v="3"/>
    <x v="1"/>
    <x v="0"/>
    <m/>
    <x v="14"/>
    <x v="0"/>
    <x v="2"/>
    <x v="0"/>
  </r>
  <r>
    <s v="Thiago Valentim Marques"/>
    <d v="2015-09-16T00:00:00"/>
    <d v="1899-12-30T13:00:00"/>
    <x v="5"/>
    <x v="2"/>
    <x v="0"/>
    <m/>
    <x v="14"/>
    <x v="11"/>
    <x v="1"/>
    <x v="1"/>
  </r>
  <r>
    <s v="Mariana Guimarães Dias"/>
    <d v="2015-04-21T00:00:00"/>
    <d v="1899-12-30T14:00:00"/>
    <x v="0"/>
    <x v="0"/>
    <x v="0"/>
    <m/>
    <x v="14"/>
    <x v="8"/>
    <x v="1"/>
    <x v="1"/>
  </r>
  <r>
    <s v="Cleyton Souza"/>
    <d v="2018-01-22T00:00:00"/>
    <d v="1899-12-30T15:00:00"/>
    <x v="1"/>
    <x v="1"/>
    <x v="0"/>
    <m/>
    <x v="14"/>
    <x v="5"/>
    <x v="3"/>
    <x v="1"/>
  </r>
  <r>
    <s v="Pedro Henrique Ventura Frazillio"/>
    <d v="2018-09-08T00:00:00"/>
    <d v="1899-12-30T16:00:00"/>
    <x v="1"/>
    <x v="2"/>
    <x v="0"/>
    <m/>
    <x v="14"/>
    <x v="11"/>
    <x v="3"/>
    <x v="1"/>
  </r>
  <r>
    <s v="Mônica Meireles sousa"/>
    <d v="2018-02-09T00:00:00"/>
    <d v="1899-12-30T17:00:00"/>
    <x v="1"/>
    <x v="0"/>
    <x v="1"/>
    <m/>
    <x v="14"/>
    <x v="7"/>
    <x v="3"/>
    <x v="1"/>
  </r>
  <r>
    <s v="ELISSON DE SOUZA DE MESQUITA"/>
    <d v="2017-04-23T00:00:00"/>
    <d v="1899-12-30T18:00:00"/>
    <x v="0"/>
    <x v="1"/>
    <x v="0"/>
    <m/>
    <x v="14"/>
    <x v="8"/>
    <x v="2"/>
    <x v="1"/>
  </r>
  <r>
    <s v="Wilson Moura"/>
    <d v="2017-12-18T00:00:00"/>
    <d v="1899-12-30T08:00:00"/>
    <x v="0"/>
    <x v="2"/>
    <x v="0"/>
    <m/>
    <x v="14"/>
    <x v="10"/>
    <x v="2"/>
    <x v="0"/>
  </r>
  <r>
    <s v="Manoel Jorge Pereira Rangel"/>
    <d v="2016-01-12T00:00:00"/>
    <d v="1899-12-30T09:00:00"/>
    <x v="0"/>
    <x v="0"/>
    <x v="0"/>
    <m/>
    <x v="14"/>
    <x v="5"/>
    <x v="0"/>
    <x v="0"/>
  </r>
  <r>
    <s v="Letícia Ceolin"/>
    <d v="2016-05-27T00:00:00"/>
    <d v="1899-12-30T10:00:00"/>
    <x v="0"/>
    <x v="1"/>
    <x v="0"/>
    <m/>
    <x v="14"/>
    <x v="3"/>
    <x v="0"/>
    <x v="0"/>
  </r>
  <r>
    <s v="Ricardo Pereira dos Santos"/>
    <d v="2018-10-13T00:00:00"/>
    <d v="1899-12-30T11:00:00"/>
    <x v="4"/>
    <x v="2"/>
    <x v="0"/>
    <m/>
    <x v="14"/>
    <x v="6"/>
    <x v="3"/>
    <x v="0"/>
  </r>
  <r>
    <s v="Leonardo Barros"/>
    <d v="2018-06-23T00:00:00"/>
    <d v="1899-12-30T12:00:00"/>
    <x v="4"/>
    <x v="0"/>
    <x v="1"/>
    <m/>
    <x v="14"/>
    <x v="1"/>
    <x v="3"/>
    <x v="0"/>
  </r>
  <r>
    <s v="Aline Olimpia"/>
    <d v="2015-11-25T00:00:00"/>
    <d v="1899-12-30T13:00:00"/>
    <x v="4"/>
    <x v="1"/>
    <x v="0"/>
    <m/>
    <x v="14"/>
    <x v="4"/>
    <x v="1"/>
    <x v="1"/>
  </r>
  <r>
    <s v="Luiz Álvaro de Mello Moraes"/>
    <d v="2017-09-01T00:00:00"/>
    <d v="1899-12-30T14:00:00"/>
    <x v="4"/>
    <x v="2"/>
    <x v="0"/>
    <m/>
    <x v="14"/>
    <x v="11"/>
    <x v="2"/>
    <x v="1"/>
  </r>
  <r>
    <s v="SERGIO LUIZ MARTINES DA SILVA"/>
    <d v="2017-09-25T00:00:00"/>
    <d v="1899-12-30T15:00:00"/>
    <x v="4"/>
    <x v="0"/>
    <x v="0"/>
    <m/>
    <x v="14"/>
    <x v="11"/>
    <x v="2"/>
    <x v="1"/>
  </r>
  <r>
    <s v="Paula Maciel Marcondes Pereira"/>
    <d v="2016-08-17T00:00:00"/>
    <d v="1899-12-30T16:00:00"/>
    <x v="4"/>
    <x v="1"/>
    <x v="0"/>
    <m/>
    <x v="14"/>
    <x v="0"/>
    <x v="0"/>
    <x v="1"/>
  </r>
  <r>
    <s v="Thiago Bozo Garcia"/>
    <d v="2017-08-14T00:00:00"/>
    <d v="1899-12-30T17:00:00"/>
    <x v="4"/>
    <x v="2"/>
    <x v="0"/>
    <m/>
    <x v="14"/>
    <x v="0"/>
    <x v="2"/>
    <x v="1"/>
  </r>
  <r>
    <s v="Aléxia Lage de Faria"/>
    <d v="2015-06-23T00:00:00"/>
    <d v="1899-12-30T18:00:00"/>
    <x v="4"/>
    <x v="0"/>
    <x v="1"/>
    <m/>
    <x v="14"/>
    <x v="1"/>
    <x v="1"/>
    <x v="1"/>
  </r>
  <r>
    <s v="Joanna Guimarães lago Pinheiro"/>
    <d v="2015-10-05T00:00:00"/>
    <d v="1899-12-30T08:00:00"/>
    <x v="4"/>
    <x v="1"/>
    <x v="0"/>
    <m/>
    <x v="14"/>
    <x v="6"/>
    <x v="1"/>
    <x v="0"/>
  </r>
  <r>
    <s v="AMANDA LORENNA FEIO GANDRA"/>
    <d v="2018-06-07T00:00:00"/>
    <d v="1899-12-30T09:00:00"/>
    <x v="4"/>
    <x v="2"/>
    <x v="0"/>
    <m/>
    <x v="14"/>
    <x v="1"/>
    <x v="3"/>
    <x v="0"/>
  </r>
  <r>
    <s v="Paulo Henrique Souza da Silva"/>
    <d v="2018-07-05T00:00:00"/>
    <d v="1899-12-30T10:00:00"/>
    <x v="4"/>
    <x v="0"/>
    <x v="0"/>
    <m/>
    <x v="14"/>
    <x v="2"/>
    <x v="3"/>
    <x v="0"/>
  </r>
  <r>
    <s v="Renata Dias Silveira Basso"/>
    <d v="2017-11-10T00:00:00"/>
    <d v="1899-12-30T11:00:00"/>
    <x v="3"/>
    <x v="1"/>
    <x v="0"/>
    <m/>
    <x v="14"/>
    <x v="4"/>
    <x v="2"/>
    <x v="0"/>
  </r>
  <r>
    <s v="LETICIA DOS SANTOS"/>
    <d v="2016-02-26T00:00:00"/>
    <d v="1899-12-30T12:00:00"/>
    <x v="3"/>
    <x v="2"/>
    <x v="0"/>
    <m/>
    <x v="14"/>
    <x v="7"/>
    <x v="0"/>
    <x v="0"/>
  </r>
  <r>
    <s v="DANILO CAMPANA"/>
    <d v="2018-05-01T00:00:00"/>
    <d v="1899-12-30T13:00:00"/>
    <x v="3"/>
    <x v="0"/>
    <x v="1"/>
    <m/>
    <x v="14"/>
    <x v="3"/>
    <x v="3"/>
    <x v="1"/>
  </r>
  <r>
    <s v="Valquiria de Oliveira"/>
    <d v="2016-03-20T00:00:00"/>
    <d v="1899-12-30T14:00:00"/>
    <x v="3"/>
    <x v="1"/>
    <x v="0"/>
    <m/>
    <x v="14"/>
    <x v="9"/>
    <x v="0"/>
    <x v="1"/>
  </r>
  <r>
    <s v="Plinio Alves Leite"/>
    <d v="2017-03-21T00:00:00"/>
    <d v="1899-12-30T15:00:00"/>
    <x v="3"/>
    <x v="2"/>
    <x v="0"/>
    <m/>
    <x v="14"/>
    <x v="9"/>
    <x v="2"/>
    <x v="1"/>
  </r>
  <r>
    <s v="Simone de Oliveira Goulart"/>
    <d v="2018-06-26T00:00:00"/>
    <d v="1899-12-30T16:00:00"/>
    <x v="3"/>
    <x v="0"/>
    <x v="0"/>
    <m/>
    <x v="14"/>
    <x v="1"/>
    <x v="3"/>
    <x v="1"/>
  </r>
  <r>
    <s v="Leandro Santana Curso"/>
    <d v="2015-02-19T00:00:00"/>
    <d v="1899-12-30T17:00:00"/>
    <x v="3"/>
    <x v="1"/>
    <x v="0"/>
    <m/>
    <x v="14"/>
    <x v="7"/>
    <x v="1"/>
    <x v="1"/>
  </r>
  <r>
    <s v="Isabela"/>
    <d v="2018-10-17T00:00:00"/>
    <d v="1899-12-30T18:00:00"/>
    <x v="3"/>
    <x v="2"/>
    <x v="0"/>
    <m/>
    <x v="14"/>
    <x v="6"/>
    <x v="3"/>
    <x v="1"/>
  </r>
  <r>
    <s v="Fernando Peres"/>
    <d v="2017-11-24T00:00:00"/>
    <d v="1899-12-30T08:00:00"/>
    <x v="3"/>
    <x v="0"/>
    <x v="1"/>
    <m/>
    <x v="14"/>
    <x v="4"/>
    <x v="2"/>
    <x v="0"/>
  </r>
  <r>
    <s v="LUCA OLIVEIRA MELHADO"/>
    <d v="2015-03-21T00:00:00"/>
    <d v="1899-12-30T09:00:00"/>
    <x v="3"/>
    <x v="1"/>
    <x v="0"/>
    <m/>
    <x v="14"/>
    <x v="9"/>
    <x v="1"/>
    <x v="0"/>
  </r>
  <r>
    <s v="Saulo von Randow Júnior"/>
    <d v="2016-07-07T00:00:00"/>
    <d v="1899-12-30T10:00:00"/>
    <x v="3"/>
    <x v="2"/>
    <x v="0"/>
    <m/>
    <x v="14"/>
    <x v="2"/>
    <x v="0"/>
    <x v="0"/>
  </r>
  <r>
    <s v="Cintya Tongu Andreolli"/>
    <d v="2016-06-14T00:00:00"/>
    <d v="1899-12-30T11:00:00"/>
    <x v="3"/>
    <x v="0"/>
    <x v="0"/>
    <m/>
    <x v="14"/>
    <x v="1"/>
    <x v="0"/>
    <x v="0"/>
  </r>
  <r>
    <s v="Sérgio Ludmann"/>
    <d v="2018-05-07T00:00:00"/>
    <d v="1899-12-30T12:00:00"/>
    <x v="3"/>
    <x v="1"/>
    <x v="0"/>
    <m/>
    <x v="14"/>
    <x v="3"/>
    <x v="3"/>
    <x v="0"/>
  </r>
  <r>
    <s v="Jefferson Christofoletti"/>
    <d v="2015-12-25T00:00:00"/>
    <d v="1899-12-30T13:00:00"/>
    <x v="3"/>
    <x v="2"/>
    <x v="0"/>
    <m/>
    <x v="14"/>
    <x v="10"/>
    <x v="1"/>
    <x v="1"/>
  </r>
  <r>
    <s v="LUCIANE DE MATOS LIBERATO LIMA"/>
    <d v="2016-01-30T00:00:00"/>
    <d v="1899-12-30T14:00:00"/>
    <x v="5"/>
    <x v="0"/>
    <x v="1"/>
    <m/>
    <x v="14"/>
    <x v="5"/>
    <x v="0"/>
    <x v="1"/>
  </r>
  <r>
    <s v="Cleiton"/>
    <d v="2016-06-20T00:00:00"/>
    <d v="1899-12-30T15:00:00"/>
    <x v="0"/>
    <x v="1"/>
    <x v="0"/>
    <m/>
    <x v="14"/>
    <x v="1"/>
    <x v="0"/>
    <x v="1"/>
  </r>
  <r>
    <s v="Gisele Bezerra"/>
    <d v="2016-09-28T00:00:00"/>
    <d v="1899-12-30T16:00:00"/>
    <x v="1"/>
    <x v="2"/>
    <x v="0"/>
    <m/>
    <x v="14"/>
    <x v="1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0" applyNumberFormats="0" applyBorderFormats="0" applyFontFormats="0" applyPatternFormats="0" applyAlignmentFormats="0" applyWidthHeightFormats="1" dataCaption="Valores" updatedVersion="4" minRefreshableVersion="3" rowGrandTotals="0" colGrandTotals="0" itemPrintTitles="1" createdVersion="4" indent="0" outline="1" outlineData="1" multipleFieldFilters="0" chartFormat="3">
  <location ref="P4:Q6" firstHeaderRow="1" firstDataRow="1" firstDataCol="1"/>
  <pivotFields count="11">
    <pivotField showAll="0"/>
    <pivotField numFmtId="14" showAll="0"/>
    <pivotField numFmtId="164" showAll="0"/>
    <pivotField showAll="0"/>
    <pivotField axis="axisRow" dataField="1" showAll="0">
      <items count="4">
        <item x="0"/>
        <item x="1"/>
        <item x="2"/>
        <item t="default"/>
      </items>
    </pivotField>
    <pivotField showAll="0">
      <items count="3">
        <item x="1"/>
        <item x="0"/>
        <item t="default"/>
      </items>
    </pivotField>
    <pivotField showAll="0"/>
    <pivotField showAll="0" defaultSubtotal="0"/>
    <pivotField showAll="0">
      <items count="13">
        <item h="1" x="5"/>
        <item h="1" x="7"/>
        <item h="1" x="9"/>
        <item h="1" x="8"/>
        <item h="1" x="3"/>
        <item h="1" x="1"/>
        <item h="1" x="2"/>
        <item h="1" x="0"/>
        <item h="1" x="11"/>
        <item h="1" x="6"/>
        <item h="1" x="4"/>
        <item x="10"/>
        <item t="default"/>
      </items>
    </pivotField>
    <pivotField showAll="0">
      <items count="5">
        <item h="1" x="1"/>
        <item x="0"/>
        <item h="1" x="2"/>
        <item h="1" x="3"/>
        <item t="default"/>
      </items>
    </pivotField>
    <pivotField showAll="0" defaultSubtotal="0">
      <items count="2">
        <item h="1" x="0"/>
        <item x="1"/>
      </items>
    </pivotField>
  </pivotFields>
  <rowFields count="1">
    <field x="4"/>
  </rowFields>
  <rowItems count="2">
    <i>
      <x/>
    </i>
    <i>
      <x v="2"/>
    </i>
  </rowItems>
  <colItems count="1">
    <i/>
  </colItems>
  <dataFields count="1">
    <dataField name="Contagem de Motivo" fld="4" subtotal="count" baseField="0" baseItem="0" numFmtId="165"/>
  </dataFields>
  <formats count="4">
    <format dxfId="5">
      <pivotArea field="5" type="button" dataOnly="0" labelOnly="1" outline="0"/>
    </format>
    <format dxfId="4">
      <pivotArea dataOnly="0" labelOnly="1" outline="0" axis="axisValues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</formats>
  <chartFormats count="1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dinâmica6" cacheId="0" applyNumberFormats="0" applyBorderFormats="0" applyFontFormats="0" applyPatternFormats="0" applyAlignmentFormats="0" applyWidthHeightFormats="1" dataCaption="Valores" updatedVersion="4" minRefreshableVersion="3" colGrandTotals="0" itemPrintTitles="1" createdVersion="4" indent="0" outline="1" outlineData="1" multipleFieldFilters="0">
  <location ref="G4:H6" firstHeaderRow="1" firstDataRow="1" firstDataCol="1"/>
  <pivotFields count="11">
    <pivotField showAll="0"/>
    <pivotField numFmtId="14" showAll="0"/>
    <pivotField numFmtId="164" showAll="0"/>
    <pivotField showAll="0"/>
    <pivotField showAll="0"/>
    <pivotField dataField="1" showAll="0">
      <items count="3">
        <item x="1"/>
        <item x="0"/>
        <item t="default"/>
      </items>
    </pivotField>
    <pivotField showAll="0"/>
    <pivotField axis="axisRow" showAll="0" defaultSubtotal="0">
      <items count="22">
        <item h="1" x="14"/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x="15"/>
        <item h="1" x="16"/>
        <item h="1" x="17"/>
        <item h="1" x="18"/>
        <item h="1" x="19"/>
        <item h="1" x="20"/>
        <item h="1" x="21"/>
      </items>
    </pivotField>
    <pivotField showAll="0"/>
    <pivotField showAll="0"/>
    <pivotField showAll="0" defaultSubtotal="0"/>
  </pivotFields>
  <rowFields count="1">
    <field x="7"/>
  </rowFields>
  <rowItems count="2">
    <i>
      <x v="15"/>
    </i>
    <i t="grand">
      <x/>
    </i>
  </rowItems>
  <colItems count="1">
    <i/>
  </colItems>
  <dataFields count="1">
    <dataField name="Contagem de Comparecimento" fld="5" subtotal="count" baseField="0" baseItem="0"/>
  </dataFields>
  <formats count="2">
    <format dxfId="7">
      <pivotArea field="5" type="button" dataOnly="0" labelOnly="1" outline="0"/>
    </format>
    <format dxfId="6">
      <pivotArea dataOnly="0" labelOnly="1" outline="0" axis="axisValues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dinâmica2" cacheId="0" applyNumberFormats="0" applyBorderFormats="0" applyFontFormats="0" applyPatternFormats="0" applyAlignmentFormats="0" applyWidthHeightFormats="1" dataCaption="Valores" updatedVersion="4" minRefreshableVersion="3" rowGrandTotals="0" colGrandTotals="0" itemPrintTitles="1" createdVersion="4" indent="0" outline="1" outlineData="1" multipleFieldFilters="0">
  <location ref="C4:D6" firstHeaderRow="1" firstDataRow="1" firstDataCol="1"/>
  <pivotFields count="11">
    <pivotField showAll="0"/>
    <pivotField numFmtId="14" showAll="0"/>
    <pivotField numFmtId="164" showAll="0"/>
    <pivotField showAll="0"/>
    <pivotField showAll="0"/>
    <pivotField axis="axisRow" dataField="1" showAll="0">
      <items count="3">
        <item x="1"/>
        <item x="0"/>
        <item t="default"/>
      </items>
    </pivotField>
    <pivotField showAll="0"/>
    <pivotField showAll="0" defaultSubtotal="0"/>
    <pivotField showAll="0">
      <items count="13">
        <item h="1" x="5"/>
        <item h="1" x="7"/>
        <item h="1" x="9"/>
        <item h="1" x="8"/>
        <item h="1" x="3"/>
        <item h="1" x="1"/>
        <item h="1" x="2"/>
        <item h="1" x="0"/>
        <item h="1" x="11"/>
        <item h="1" x="6"/>
        <item h="1" x="4"/>
        <item x="10"/>
        <item t="default"/>
      </items>
    </pivotField>
    <pivotField showAll="0">
      <items count="5">
        <item h="1" x="1"/>
        <item x="0"/>
        <item h="1" x="2"/>
        <item h="1" x="3"/>
        <item t="default"/>
      </items>
    </pivotField>
    <pivotField showAll="0" defaultSubtotal="0">
      <items count="2">
        <item h="1" x="0"/>
        <item x="1"/>
      </items>
    </pivotField>
  </pivotFields>
  <rowFields count="1">
    <field x="5"/>
  </rowFields>
  <rowItems count="2">
    <i>
      <x/>
    </i>
    <i>
      <x v="1"/>
    </i>
  </rowItems>
  <colItems count="1">
    <i/>
  </colItems>
  <dataFields count="1">
    <dataField name="Contagem de Comparecimento" fld="5" subtotal="count" baseField="0" baseItem="0"/>
  </dataFields>
  <formats count="2">
    <format dxfId="9">
      <pivotArea field="5" type="button" dataOnly="0" labelOnly="1" outline="0" axis="axisRow" fieldPosition="0"/>
    </format>
    <format dxfId="8">
      <pivotArea dataOnly="0" labelOnly="1" outline="0" axis="axisValues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dinâmica3" cacheId="0" applyNumberFormats="0" applyBorderFormats="0" applyFontFormats="0" applyPatternFormats="0" applyAlignmentFormats="0" applyWidthHeightFormats="1" dataCaption="Valores" updatedVersion="4" minRefreshableVersion="3" rowGrandTotals="0" colGrandTotals="0" itemPrintTitles="1" createdVersion="4" indent="0" outline="1" outlineData="1" multipleFieldFilters="0" chartFormat="7">
  <location ref="S4:T7" firstHeaderRow="1" firstDataRow="1" firstDataCol="1"/>
  <pivotFields count="11">
    <pivotField showAll="0"/>
    <pivotField numFmtId="14" showAll="0"/>
    <pivotField numFmtId="164" showAll="0"/>
    <pivotField axis="axisRow" dataField="1" showAll="0">
      <items count="7">
        <item x="0"/>
        <item x="2"/>
        <item x="4"/>
        <item x="3"/>
        <item x="1"/>
        <item x="5"/>
        <item t="default"/>
      </items>
    </pivotField>
    <pivotField showAll="0"/>
    <pivotField showAll="0">
      <items count="3">
        <item x="1"/>
        <item x="0"/>
        <item t="default"/>
      </items>
    </pivotField>
    <pivotField showAll="0"/>
    <pivotField showAll="0" defaultSubtotal="0"/>
    <pivotField showAll="0">
      <items count="13">
        <item h="1" x="5"/>
        <item h="1" x="7"/>
        <item h="1" x="9"/>
        <item h="1" x="8"/>
        <item h="1" x="3"/>
        <item h="1" x="1"/>
        <item h="1" x="2"/>
        <item h="1" x="0"/>
        <item h="1" x="11"/>
        <item h="1" x="6"/>
        <item h="1" x="4"/>
        <item x="10"/>
        <item t="default"/>
      </items>
    </pivotField>
    <pivotField showAll="0">
      <items count="5">
        <item h="1" x="1"/>
        <item x="0"/>
        <item h="1" x="2"/>
        <item h="1" x="3"/>
        <item t="default"/>
      </items>
    </pivotField>
    <pivotField showAll="0" defaultSubtotal="0">
      <items count="2">
        <item h="1" x="0"/>
        <item x="1"/>
      </items>
    </pivotField>
  </pivotFields>
  <rowFields count="1">
    <field x="3"/>
  </rowFields>
  <rowItems count="3">
    <i>
      <x/>
    </i>
    <i>
      <x v="3"/>
    </i>
    <i>
      <x v="5"/>
    </i>
  </rowItems>
  <colItems count="1">
    <i/>
  </colItems>
  <dataFields count="1">
    <dataField name="Contagem de Especialidade" fld="3" subtotal="count" baseField="0" baseItem="0" numFmtId="165"/>
  </dataFields>
  <formats count="4">
    <format dxfId="13">
      <pivotArea field="5" type="button" dataOnly="0" labelOnly="1" outline="0"/>
    </format>
    <format dxfId="12">
      <pivotArea dataOnly="0" labelOnly="1" outline="0" axis="axisValues" fieldPosition="0"/>
    </format>
    <format dxfId="11">
      <pivotArea outline="0" collapsedLevelsAreSubtotals="1" fieldPosition="0"/>
    </format>
    <format dxfId="10">
      <pivotArea dataOnly="0" labelOnly="1" outline="0" axis="axisValues" fieldPosition="0"/>
    </format>
  </formats>
  <chartFormats count="4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mês" sourceName="mês">
  <pivotTables>
    <pivotTable tabId="3" name="Tabela dinâmica2"/>
    <pivotTable tabId="3" name="Tabela dinâmica1"/>
    <pivotTable tabId="3" name="Tabela dinâmica3"/>
  </pivotTables>
  <data>
    <tabular pivotCacheId="1">
      <items count="12">
        <i x="5"/>
        <i x="7"/>
        <i x="9"/>
        <i x="8"/>
        <i x="3"/>
        <i x="1"/>
        <i x="2"/>
        <i x="0"/>
        <i x="11"/>
        <i x="6"/>
        <i x="4"/>
        <i x="10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ano" sourceName="ano">
  <pivotTables>
    <pivotTable tabId="3" name="Tabela dinâmica2"/>
    <pivotTable tabId="3" name="Tabela dinâmica1"/>
    <pivotTable tabId="3" name="Tabela dinâmica3"/>
  </pivotTables>
  <data>
    <tabular pivotCacheId="1">
      <items count="4">
        <i x="1"/>
        <i x="0" s="1"/>
        <i x="2"/>
        <i x="3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Estado" sourceName="Estado">
  <pivotTables>
    <pivotTable tabId="3" name="Tabela dinâmica6"/>
  </pivotTables>
  <data>
    <tabular pivotCacheId="1" customListSort="0" crossFilter="showItemsWithNoData">
      <items count="22">
        <i x="14"/>
        <i x="2"/>
        <i x="16"/>
        <i x="5"/>
        <i x="7"/>
        <i x="12"/>
        <i x="9"/>
        <i x="10"/>
        <i x="21"/>
        <i x="1"/>
        <i x="20"/>
        <i x="18"/>
        <i x="19"/>
        <i x="15" s="1"/>
        <i x="6"/>
        <i x="4"/>
        <i x="17"/>
        <i x="11"/>
        <i x="3"/>
        <i x="13"/>
        <i x="8"/>
        <i x="0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Período" sourceName="Período">
  <pivotTables>
    <pivotTable tabId="3" name="Tabela dinâmica3"/>
    <pivotTable tabId="3" name="Tabela dinâmica2"/>
    <pivotTable tabId="3" name="Tabela dinâmica1"/>
  </pivotTables>
  <data>
    <tabular pivotCacheId="1">
      <items count="2">
        <i x="0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mês 1" cache="SegmentaçãodeDados_mês" caption="mês" columnCount="12" showCaption="0" lockedPosition="1" rowHeight="241300"/>
  <slicer name="ano 1" cache="SegmentaçãodeDados_ano" caption="ano" columnCount="2" showCaption="0" lockedPosition="1" rowHeight="241300"/>
  <slicer name="Estado 1" cache="SegmentaçãodeDados_Estado" caption="Estado" columnCount="6" showCaption="0" lockedPosition="1" rowHeight="241300"/>
  <slicer name="Período" cache="SegmentaçãodeDados_Período" caption="Período" columnCount="2" showCaption="0" lockedPosition="1" rowHeight="241300"/>
</slicers>
</file>

<file path=xl/tables/table1.xml><?xml version="1.0" encoding="utf-8"?>
<table xmlns="http://schemas.openxmlformats.org/spreadsheetml/2006/main" id="1" name="Tabela1" displayName="Tabela1" ref="B2:L746" totalsRowShown="0">
  <autoFilter ref="B2:L746"/>
  <tableColumns count="11">
    <tableColumn id="1" name="Nome completo"/>
    <tableColumn id="2" name="Data da consulta" dataDxfId="19"/>
    <tableColumn id="3" name="Horário da consulta" dataDxfId="18"/>
    <tableColumn id="4" name="Especialidade"/>
    <tableColumn id="5" name="Motivo"/>
    <tableColumn id="6" name="Comparecimento"/>
    <tableColumn id="7" name="DDD"/>
    <tableColumn id="11" name="Estado" dataDxfId="17">
      <calculatedColumnFormula>IFERROR(VLOOKUP(Tabela1[[#This Row],[DDD]],#REF!,3,0),0)</calculatedColumnFormula>
    </tableColumn>
    <tableColumn id="8" name="mês" dataDxfId="16">
      <calculatedColumnFormula>TEXT(C3,"mmm")</calculatedColumnFormula>
    </tableColumn>
    <tableColumn id="9" name="ano" dataDxfId="15">
      <calculatedColumnFormula>TEXT(C3,"aaaa")</calculatedColumnFormula>
    </tableColumn>
    <tableColumn id="10" name="Período" dataDxfId="14">
      <calculatedColumnFormula>IF(VALUE(TEXT(D3,"hh"))&lt;=12,"manhã","tarde")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AB Health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2BB9C5"/>
      </a:accent1>
      <a:accent2>
        <a:srgbClr val="165365"/>
      </a:accent2>
      <a:accent3>
        <a:srgbClr val="BAECF0"/>
      </a:accent3>
      <a:accent4>
        <a:srgbClr val="17656B"/>
      </a:accent4>
      <a:accent5>
        <a:srgbClr val="4BACC6"/>
      </a:accent5>
      <a:accent6>
        <a:srgbClr val="75D9E1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3" Type="http://schemas.openxmlformats.org/officeDocument/2006/relationships/pivotTable" Target="../pivotTables/pivotTable3.xml"/><Relationship Id="rId7" Type="http://schemas.openxmlformats.org/officeDocument/2006/relationships/vmlDrawing" Target="../drawings/vmlDrawing1.v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4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zoomScaleNormal="100" workbookViewId="0"/>
  </sheetViews>
  <sheetFormatPr defaultRowHeight="15" x14ac:dyDescent="0.25"/>
  <sheetData/>
  <sheetProtection sheet="1" objects="1" scenarios="1" selectLockedCells="1" selectUnlockedCells="1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46"/>
  <sheetViews>
    <sheetView workbookViewId="0"/>
  </sheetViews>
  <sheetFormatPr defaultRowHeight="15" x14ac:dyDescent="0.25"/>
  <cols>
    <col min="2" max="2" width="55.140625" bestFit="1" customWidth="1"/>
    <col min="3" max="3" width="17.7109375" style="2" bestFit="1" customWidth="1"/>
    <col min="4" max="4" width="20.42578125" style="3" bestFit="1" customWidth="1"/>
    <col min="5" max="5" width="20.5703125" bestFit="1" customWidth="1"/>
    <col min="6" max="6" width="18.140625" bestFit="1" customWidth="1"/>
    <col min="7" max="7" width="18.5703125" bestFit="1" customWidth="1"/>
    <col min="8" max="8" width="7" bestFit="1" customWidth="1"/>
    <col min="9" max="9" width="9" style="8" bestFit="1" customWidth="1"/>
    <col min="10" max="10" width="6.85546875" bestFit="1" customWidth="1"/>
    <col min="11" max="11" width="6.42578125" bestFit="1" customWidth="1"/>
    <col min="12" max="12" width="10.140625" bestFit="1" customWidth="1"/>
  </cols>
  <sheetData>
    <row r="1" spans="2:12" x14ac:dyDescent="0.25">
      <c r="K1" s="2"/>
    </row>
    <row r="2" spans="2:12" x14ac:dyDescent="0.25">
      <c r="B2" t="s">
        <v>0</v>
      </c>
      <c r="C2" s="2" t="s">
        <v>1</v>
      </c>
      <c r="D2" s="3" t="s">
        <v>2</v>
      </c>
      <c r="E2" t="s">
        <v>3</v>
      </c>
      <c r="F2" t="s">
        <v>4</v>
      </c>
      <c r="G2" t="s">
        <v>5</v>
      </c>
      <c r="H2" t="s">
        <v>6</v>
      </c>
      <c r="I2" s="8" t="s">
        <v>401</v>
      </c>
      <c r="J2" t="s">
        <v>394</v>
      </c>
      <c r="K2" s="2" t="s">
        <v>395</v>
      </c>
      <c r="L2" t="s">
        <v>432</v>
      </c>
    </row>
    <row r="3" spans="2:12" x14ac:dyDescent="0.25">
      <c r="B3" t="s">
        <v>7</v>
      </c>
      <c r="C3" s="2">
        <v>42584</v>
      </c>
      <c r="D3" s="4">
        <v>0.33333333333333331</v>
      </c>
      <c r="E3" t="s">
        <v>8</v>
      </c>
      <c r="F3" t="s">
        <v>9</v>
      </c>
      <c r="G3" t="s">
        <v>10</v>
      </c>
      <c r="H3" s="5">
        <v>15</v>
      </c>
      <c r="I3" s="8">
        <f>IFERROR(VLOOKUP(Tabela1[[#This Row],[DDD]],#REF!,3,0),0)</f>
        <v>0</v>
      </c>
      <c r="J3" t="str">
        <f t="shared" ref="J3:J66" si="0">TEXT(C3,"mmm")</f>
        <v>ago</v>
      </c>
      <c r="K3" s="5" t="str">
        <f t="shared" ref="K3:K66" si="1">TEXT(C3,"aaaa")</f>
        <v>2016</v>
      </c>
      <c r="L3" t="str">
        <f>IF(VALUE(TEXT(D3,"hh"))&lt;=12,"manhã","tarde")</f>
        <v>manhã</v>
      </c>
    </row>
    <row r="4" spans="2:12" x14ac:dyDescent="0.25">
      <c r="B4" t="s">
        <v>11</v>
      </c>
      <c r="C4" s="2">
        <v>42608</v>
      </c>
      <c r="D4" s="4">
        <v>0.375</v>
      </c>
      <c r="E4" t="s">
        <v>12</v>
      </c>
      <c r="F4" t="s">
        <v>13</v>
      </c>
      <c r="G4" t="s">
        <v>10</v>
      </c>
      <c r="H4" s="5">
        <v>14</v>
      </c>
      <c r="I4" s="8">
        <f>IFERROR(VLOOKUP(Tabela1[[#This Row],[DDD]],#REF!,3,0),0)</f>
        <v>0</v>
      </c>
      <c r="J4" t="str">
        <f t="shared" si="0"/>
        <v>ago</v>
      </c>
      <c r="K4" s="5" t="str">
        <f t="shared" si="1"/>
        <v>2016</v>
      </c>
      <c r="L4" t="str">
        <f t="shared" ref="L4:L66" si="2">IF(VALUE(TEXT(D4,"hh"))&lt;=12,"manhã","tarde")</f>
        <v>manhã</v>
      </c>
    </row>
    <row r="5" spans="2:12" x14ac:dyDescent="0.25">
      <c r="B5" t="s">
        <v>14</v>
      </c>
      <c r="C5" s="2">
        <v>42182</v>
      </c>
      <c r="D5" s="4">
        <v>0.41666666666666702</v>
      </c>
      <c r="E5" t="s">
        <v>15</v>
      </c>
      <c r="F5" t="s">
        <v>16</v>
      </c>
      <c r="G5" t="s">
        <v>10</v>
      </c>
      <c r="H5" s="5">
        <v>11</v>
      </c>
      <c r="I5" s="8">
        <f>IFERROR(VLOOKUP(Tabela1[[#This Row],[DDD]],#REF!,3,0),0)</f>
        <v>0</v>
      </c>
      <c r="J5" t="str">
        <f t="shared" si="0"/>
        <v>jun</v>
      </c>
      <c r="K5" t="str">
        <f t="shared" si="1"/>
        <v>2015</v>
      </c>
      <c r="L5" t="str">
        <f t="shared" si="2"/>
        <v>manhã</v>
      </c>
    </row>
    <row r="6" spans="2:12" x14ac:dyDescent="0.25">
      <c r="B6" t="s">
        <v>17</v>
      </c>
      <c r="C6" s="2">
        <v>42580</v>
      </c>
      <c r="D6" s="4">
        <v>0.45833333333333298</v>
      </c>
      <c r="E6" t="s">
        <v>18</v>
      </c>
      <c r="F6" t="s">
        <v>9</v>
      </c>
      <c r="G6" t="s">
        <v>10</v>
      </c>
      <c r="H6" s="5">
        <v>19</v>
      </c>
      <c r="I6" s="8">
        <f>IFERROR(VLOOKUP(Tabela1[[#This Row],[DDD]],#REF!,3,0),0)</f>
        <v>0</v>
      </c>
      <c r="J6" t="str">
        <f t="shared" si="0"/>
        <v>jul</v>
      </c>
      <c r="K6" t="str">
        <f t="shared" si="1"/>
        <v>2016</v>
      </c>
      <c r="L6" t="str">
        <f t="shared" si="2"/>
        <v>manhã</v>
      </c>
    </row>
    <row r="7" spans="2:12" x14ac:dyDescent="0.25">
      <c r="B7" t="s">
        <v>19</v>
      </c>
      <c r="C7" s="2">
        <v>42510</v>
      </c>
      <c r="D7" s="4">
        <v>0.5</v>
      </c>
      <c r="E7" t="s">
        <v>20</v>
      </c>
      <c r="F7" t="s">
        <v>13</v>
      </c>
      <c r="G7" t="s">
        <v>10</v>
      </c>
      <c r="H7" s="5">
        <v>11</v>
      </c>
      <c r="I7" s="8">
        <f>IFERROR(VLOOKUP(Tabela1[[#This Row],[DDD]],#REF!,3,0),0)</f>
        <v>0</v>
      </c>
      <c r="J7" t="str">
        <f t="shared" si="0"/>
        <v>mai</v>
      </c>
      <c r="K7" t="str">
        <f t="shared" si="1"/>
        <v>2016</v>
      </c>
      <c r="L7" t="str">
        <f t="shared" si="2"/>
        <v>manhã</v>
      </c>
    </row>
    <row r="8" spans="2:12" x14ac:dyDescent="0.25">
      <c r="B8" t="s">
        <v>21</v>
      </c>
      <c r="C8" s="2">
        <v>43044</v>
      </c>
      <c r="D8" s="4">
        <v>0.54166666666666596</v>
      </c>
      <c r="E8" t="s">
        <v>22</v>
      </c>
      <c r="F8" t="s">
        <v>16</v>
      </c>
      <c r="G8" t="s">
        <v>10</v>
      </c>
      <c r="H8" s="5">
        <v>19</v>
      </c>
      <c r="I8" s="8">
        <f>IFERROR(VLOOKUP(Tabela1[[#This Row],[DDD]],#REF!,3,0),0)</f>
        <v>0</v>
      </c>
      <c r="J8" t="str">
        <f t="shared" si="0"/>
        <v>nov</v>
      </c>
      <c r="K8" t="str">
        <f t="shared" si="1"/>
        <v>2017</v>
      </c>
      <c r="L8" t="str">
        <f t="shared" si="2"/>
        <v>tarde</v>
      </c>
    </row>
    <row r="9" spans="2:12" x14ac:dyDescent="0.25">
      <c r="B9" t="s">
        <v>23</v>
      </c>
      <c r="C9" s="2">
        <v>42383</v>
      </c>
      <c r="D9" s="4">
        <v>0.58333333333333304</v>
      </c>
      <c r="E9" t="s">
        <v>8</v>
      </c>
      <c r="F9" t="s">
        <v>9</v>
      </c>
      <c r="G9" t="s">
        <v>10</v>
      </c>
      <c r="H9" s="5">
        <v>11</v>
      </c>
      <c r="I9" s="8">
        <f>IFERROR(VLOOKUP(Tabela1[[#This Row],[DDD]],#REF!,3,0),0)</f>
        <v>0</v>
      </c>
      <c r="J9" t="str">
        <f t="shared" si="0"/>
        <v>jan</v>
      </c>
      <c r="K9" t="str">
        <f t="shared" si="1"/>
        <v>2016</v>
      </c>
      <c r="L9" t="str">
        <f t="shared" si="2"/>
        <v>tarde</v>
      </c>
    </row>
    <row r="10" spans="2:12" x14ac:dyDescent="0.25">
      <c r="B10" t="s">
        <v>24</v>
      </c>
      <c r="C10" s="2">
        <v>42224</v>
      </c>
      <c r="D10" s="4">
        <v>0.625</v>
      </c>
      <c r="E10" t="s">
        <v>12</v>
      </c>
      <c r="F10" t="s">
        <v>13</v>
      </c>
      <c r="G10" t="s">
        <v>25</v>
      </c>
      <c r="H10" s="5">
        <v>11</v>
      </c>
      <c r="I10" s="8">
        <f>IFERROR(VLOOKUP(Tabela1[[#This Row],[DDD]],#REF!,3,0),0)</f>
        <v>0</v>
      </c>
      <c r="J10" t="str">
        <f t="shared" si="0"/>
        <v>ago</v>
      </c>
      <c r="K10" t="str">
        <f t="shared" si="1"/>
        <v>2015</v>
      </c>
      <c r="L10" t="str">
        <f t="shared" si="2"/>
        <v>tarde</v>
      </c>
    </row>
    <row r="11" spans="2:12" x14ac:dyDescent="0.25">
      <c r="B11" t="s">
        <v>26</v>
      </c>
      <c r="C11" s="2">
        <v>42691</v>
      </c>
      <c r="D11" s="4">
        <v>0.66666666666666596</v>
      </c>
      <c r="E11" t="s">
        <v>15</v>
      </c>
      <c r="F11" t="s">
        <v>16</v>
      </c>
      <c r="G11" t="s">
        <v>10</v>
      </c>
      <c r="H11" s="5">
        <v>11</v>
      </c>
      <c r="I11" s="8">
        <f>IFERROR(VLOOKUP(Tabela1[[#This Row],[DDD]],#REF!,3,0),0)</f>
        <v>0</v>
      </c>
      <c r="J11" t="str">
        <f t="shared" si="0"/>
        <v>nov</v>
      </c>
      <c r="K11" t="str">
        <f t="shared" si="1"/>
        <v>2016</v>
      </c>
      <c r="L11" t="str">
        <f t="shared" si="2"/>
        <v>tarde</v>
      </c>
    </row>
    <row r="12" spans="2:12" x14ac:dyDescent="0.25">
      <c r="B12" t="s">
        <v>27</v>
      </c>
      <c r="C12" s="2">
        <v>42308</v>
      </c>
      <c r="D12" s="4">
        <v>0.70833333333333304</v>
      </c>
      <c r="E12" t="s">
        <v>18</v>
      </c>
      <c r="F12" t="s">
        <v>9</v>
      </c>
      <c r="G12" t="s">
        <v>10</v>
      </c>
      <c r="H12" s="5">
        <v>11</v>
      </c>
      <c r="I12" s="8">
        <f>IFERROR(VLOOKUP(Tabela1[[#This Row],[DDD]],#REF!,3,0),0)</f>
        <v>0</v>
      </c>
      <c r="J12" t="str">
        <f t="shared" si="0"/>
        <v>out</v>
      </c>
      <c r="K12" t="str">
        <f t="shared" si="1"/>
        <v>2015</v>
      </c>
      <c r="L12" t="str">
        <f t="shared" si="2"/>
        <v>tarde</v>
      </c>
    </row>
    <row r="13" spans="2:12" x14ac:dyDescent="0.25">
      <c r="B13" t="s">
        <v>28</v>
      </c>
      <c r="C13" s="2">
        <v>43028</v>
      </c>
      <c r="D13" s="4">
        <v>0.75</v>
      </c>
      <c r="E13" t="s">
        <v>20</v>
      </c>
      <c r="F13" t="s">
        <v>13</v>
      </c>
      <c r="G13" t="s">
        <v>10</v>
      </c>
      <c r="H13" s="5">
        <v>11</v>
      </c>
      <c r="I13" s="8">
        <f>IFERROR(VLOOKUP(Tabela1[[#This Row],[DDD]],#REF!,3,0),0)</f>
        <v>0</v>
      </c>
      <c r="J13" t="str">
        <f t="shared" si="0"/>
        <v>out</v>
      </c>
      <c r="K13" t="str">
        <f t="shared" si="1"/>
        <v>2017</v>
      </c>
      <c r="L13" t="str">
        <f t="shared" si="2"/>
        <v>tarde</v>
      </c>
    </row>
    <row r="14" spans="2:12" x14ac:dyDescent="0.25">
      <c r="B14" t="s">
        <v>29</v>
      </c>
      <c r="C14" s="2">
        <v>43132</v>
      </c>
      <c r="D14" s="4">
        <v>0.33333333333333331</v>
      </c>
      <c r="E14" t="s">
        <v>22</v>
      </c>
      <c r="F14" t="s">
        <v>16</v>
      </c>
      <c r="G14" t="s">
        <v>10</v>
      </c>
      <c r="H14" s="5">
        <v>31</v>
      </c>
      <c r="I14" s="8">
        <f>IFERROR(VLOOKUP(Tabela1[[#This Row],[DDD]],#REF!,3,0),0)</f>
        <v>0</v>
      </c>
      <c r="J14" t="str">
        <f t="shared" si="0"/>
        <v>fev</v>
      </c>
      <c r="K14" t="str">
        <f t="shared" si="1"/>
        <v>2018</v>
      </c>
      <c r="L14" t="str">
        <f t="shared" si="2"/>
        <v>manhã</v>
      </c>
    </row>
    <row r="15" spans="2:12" x14ac:dyDescent="0.25">
      <c r="B15" t="s">
        <v>30</v>
      </c>
      <c r="C15" s="2">
        <v>42870</v>
      </c>
      <c r="D15" s="4">
        <v>0.375</v>
      </c>
      <c r="E15" t="s">
        <v>8</v>
      </c>
      <c r="F15" t="s">
        <v>9</v>
      </c>
      <c r="G15" t="s">
        <v>10</v>
      </c>
      <c r="H15" s="5">
        <v>11</v>
      </c>
      <c r="I15" s="8">
        <f>IFERROR(VLOOKUP(Tabela1[[#This Row],[DDD]],#REF!,3,0),0)</f>
        <v>0</v>
      </c>
      <c r="J15" t="str">
        <f t="shared" si="0"/>
        <v>mai</v>
      </c>
      <c r="K15" t="str">
        <f t="shared" si="1"/>
        <v>2017</v>
      </c>
      <c r="L15" t="str">
        <f t="shared" si="2"/>
        <v>manhã</v>
      </c>
    </row>
    <row r="16" spans="2:12" x14ac:dyDescent="0.25">
      <c r="B16" t="s">
        <v>31</v>
      </c>
      <c r="C16" s="2">
        <v>43141</v>
      </c>
      <c r="D16" s="4">
        <v>0.41666666666666702</v>
      </c>
      <c r="E16" t="s">
        <v>12</v>
      </c>
      <c r="F16" t="s">
        <v>13</v>
      </c>
      <c r="G16" t="s">
        <v>10</v>
      </c>
      <c r="H16" s="5">
        <v>19</v>
      </c>
      <c r="I16" s="8">
        <f>IFERROR(VLOOKUP(Tabela1[[#This Row],[DDD]],#REF!,3,0),0)</f>
        <v>0</v>
      </c>
      <c r="J16" t="str">
        <f t="shared" si="0"/>
        <v>fev</v>
      </c>
      <c r="K16" t="str">
        <f t="shared" si="1"/>
        <v>2018</v>
      </c>
      <c r="L16" t="str">
        <f t="shared" si="2"/>
        <v>manhã</v>
      </c>
    </row>
    <row r="17" spans="2:12" x14ac:dyDescent="0.25">
      <c r="B17" t="s">
        <v>32</v>
      </c>
      <c r="C17" s="2">
        <v>42119</v>
      </c>
      <c r="D17" s="4">
        <v>0.45833333333333298</v>
      </c>
      <c r="E17" t="s">
        <v>15</v>
      </c>
      <c r="F17" t="s">
        <v>16</v>
      </c>
      <c r="G17" t="s">
        <v>10</v>
      </c>
      <c r="H17" s="5">
        <v>11</v>
      </c>
      <c r="I17" s="8">
        <f>IFERROR(VLOOKUP(Tabela1[[#This Row],[DDD]],#REF!,3,0),0)</f>
        <v>0</v>
      </c>
      <c r="J17" t="str">
        <f t="shared" si="0"/>
        <v>abr</v>
      </c>
      <c r="K17" t="str">
        <f t="shared" si="1"/>
        <v>2015</v>
      </c>
      <c r="L17" t="str">
        <f t="shared" si="2"/>
        <v>manhã</v>
      </c>
    </row>
    <row r="18" spans="2:12" x14ac:dyDescent="0.25">
      <c r="B18" t="s">
        <v>33</v>
      </c>
      <c r="C18" s="2">
        <v>43139</v>
      </c>
      <c r="D18" s="4">
        <v>0.5</v>
      </c>
      <c r="E18" t="s">
        <v>18</v>
      </c>
      <c r="F18" t="s">
        <v>9</v>
      </c>
      <c r="G18" t="s">
        <v>25</v>
      </c>
      <c r="H18" s="5">
        <v>11</v>
      </c>
      <c r="I18" s="8">
        <f>IFERROR(VLOOKUP(Tabela1[[#This Row],[DDD]],#REF!,3,0),0)</f>
        <v>0</v>
      </c>
      <c r="J18" t="str">
        <f t="shared" si="0"/>
        <v>fev</v>
      </c>
      <c r="K18" t="str">
        <f t="shared" si="1"/>
        <v>2018</v>
      </c>
      <c r="L18" t="str">
        <f t="shared" si="2"/>
        <v>manhã</v>
      </c>
    </row>
    <row r="19" spans="2:12" x14ac:dyDescent="0.25">
      <c r="B19" t="s">
        <v>34</v>
      </c>
      <c r="C19" s="2">
        <v>43064</v>
      </c>
      <c r="D19" s="4">
        <v>0.54166666666666596</v>
      </c>
      <c r="E19" t="s">
        <v>20</v>
      </c>
      <c r="F19" t="s">
        <v>13</v>
      </c>
      <c r="G19" t="s">
        <v>10</v>
      </c>
      <c r="H19" s="5">
        <v>16</v>
      </c>
      <c r="I19" s="8">
        <f>IFERROR(VLOOKUP(Tabela1[[#This Row],[DDD]],#REF!,3,0),0)</f>
        <v>0</v>
      </c>
      <c r="J19" t="str">
        <f t="shared" si="0"/>
        <v>nov</v>
      </c>
      <c r="K19" t="str">
        <f t="shared" si="1"/>
        <v>2017</v>
      </c>
      <c r="L19" t="str">
        <f t="shared" si="2"/>
        <v>tarde</v>
      </c>
    </row>
    <row r="20" spans="2:12" x14ac:dyDescent="0.25">
      <c r="B20" t="s">
        <v>35</v>
      </c>
      <c r="C20" s="2">
        <v>42483</v>
      </c>
      <c r="D20" s="4">
        <v>0.58333333333333304</v>
      </c>
      <c r="E20" t="s">
        <v>22</v>
      </c>
      <c r="F20" t="s">
        <v>16</v>
      </c>
      <c r="G20" t="s">
        <v>10</v>
      </c>
      <c r="H20" s="5">
        <v>19</v>
      </c>
      <c r="I20" s="8">
        <f>IFERROR(VLOOKUP(Tabela1[[#This Row],[DDD]],#REF!,3,0),0)</f>
        <v>0</v>
      </c>
      <c r="J20" t="str">
        <f t="shared" si="0"/>
        <v>abr</v>
      </c>
      <c r="K20" t="str">
        <f t="shared" si="1"/>
        <v>2016</v>
      </c>
      <c r="L20" t="str">
        <f t="shared" si="2"/>
        <v>tarde</v>
      </c>
    </row>
    <row r="21" spans="2:12" x14ac:dyDescent="0.25">
      <c r="B21" t="s">
        <v>36</v>
      </c>
      <c r="C21" s="2">
        <v>42533</v>
      </c>
      <c r="D21" s="4">
        <v>0.625</v>
      </c>
      <c r="E21" t="s">
        <v>8</v>
      </c>
      <c r="F21" t="s">
        <v>9</v>
      </c>
      <c r="G21" t="s">
        <v>10</v>
      </c>
      <c r="H21" s="5">
        <v>11</v>
      </c>
      <c r="I21" s="8">
        <f>IFERROR(VLOOKUP(Tabela1[[#This Row],[DDD]],#REF!,3,0),0)</f>
        <v>0</v>
      </c>
      <c r="J21" t="str">
        <f t="shared" si="0"/>
        <v>jun</v>
      </c>
      <c r="K21" t="str">
        <f t="shared" si="1"/>
        <v>2016</v>
      </c>
      <c r="L21" t="str">
        <f t="shared" si="2"/>
        <v>tarde</v>
      </c>
    </row>
    <row r="22" spans="2:12" x14ac:dyDescent="0.25">
      <c r="B22" t="s">
        <v>37</v>
      </c>
      <c r="C22" s="2">
        <v>43331</v>
      </c>
      <c r="D22" s="4">
        <v>0.66666666666666596</v>
      </c>
      <c r="E22" t="s">
        <v>12</v>
      </c>
      <c r="F22" t="s">
        <v>13</v>
      </c>
      <c r="G22" t="s">
        <v>10</v>
      </c>
      <c r="H22" s="5">
        <v>11</v>
      </c>
      <c r="I22" s="8">
        <f>IFERROR(VLOOKUP(Tabela1[[#This Row],[DDD]],#REF!,3,0),0)</f>
        <v>0</v>
      </c>
      <c r="J22" t="str">
        <f t="shared" si="0"/>
        <v>ago</v>
      </c>
      <c r="K22" t="str">
        <f t="shared" si="1"/>
        <v>2018</v>
      </c>
      <c r="L22" t="str">
        <f t="shared" si="2"/>
        <v>tarde</v>
      </c>
    </row>
    <row r="23" spans="2:12" x14ac:dyDescent="0.25">
      <c r="B23" t="s">
        <v>38</v>
      </c>
      <c r="C23" s="2">
        <v>42231</v>
      </c>
      <c r="D23" s="4">
        <v>0.70833333333333304</v>
      </c>
      <c r="E23" t="s">
        <v>15</v>
      </c>
      <c r="F23" t="s">
        <v>16</v>
      </c>
      <c r="G23" t="s">
        <v>10</v>
      </c>
      <c r="H23" s="5">
        <v>92</v>
      </c>
      <c r="I23" s="8">
        <f>IFERROR(VLOOKUP(Tabela1[[#This Row],[DDD]],#REF!,3,0),0)</f>
        <v>0</v>
      </c>
      <c r="J23" t="str">
        <f t="shared" si="0"/>
        <v>ago</v>
      </c>
      <c r="K23" t="str">
        <f t="shared" si="1"/>
        <v>2015</v>
      </c>
      <c r="L23" t="str">
        <f t="shared" si="2"/>
        <v>tarde</v>
      </c>
    </row>
    <row r="24" spans="2:12" x14ac:dyDescent="0.25">
      <c r="B24" t="s">
        <v>39</v>
      </c>
      <c r="C24" s="2">
        <v>43414</v>
      </c>
      <c r="D24" s="4">
        <v>0.75</v>
      </c>
      <c r="E24" t="s">
        <v>18</v>
      </c>
      <c r="F24" t="s">
        <v>9</v>
      </c>
      <c r="G24" t="s">
        <v>10</v>
      </c>
      <c r="H24" s="5">
        <v>51</v>
      </c>
      <c r="I24" s="8">
        <f>IFERROR(VLOOKUP(Tabela1[[#This Row],[DDD]],#REF!,3,0),0)</f>
        <v>0</v>
      </c>
      <c r="J24" t="str">
        <f t="shared" si="0"/>
        <v>nov</v>
      </c>
      <c r="K24" t="str">
        <f t="shared" si="1"/>
        <v>2018</v>
      </c>
      <c r="L24" t="str">
        <f t="shared" si="2"/>
        <v>tarde</v>
      </c>
    </row>
    <row r="25" spans="2:12" x14ac:dyDescent="0.25">
      <c r="B25" t="s">
        <v>40</v>
      </c>
      <c r="C25" s="2">
        <v>43288</v>
      </c>
      <c r="D25" s="4">
        <v>0.33333333333333331</v>
      </c>
      <c r="E25" t="s">
        <v>20</v>
      </c>
      <c r="F25" t="s">
        <v>13</v>
      </c>
      <c r="G25" t="s">
        <v>10</v>
      </c>
      <c r="H25" s="5">
        <v>11</v>
      </c>
      <c r="I25" s="8">
        <f>IFERROR(VLOOKUP(Tabela1[[#This Row],[DDD]],#REF!,3,0),0)</f>
        <v>0</v>
      </c>
      <c r="J25" t="str">
        <f t="shared" si="0"/>
        <v>jul</v>
      </c>
      <c r="K25" t="str">
        <f t="shared" si="1"/>
        <v>2018</v>
      </c>
      <c r="L25" t="str">
        <f t="shared" si="2"/>
        <v>manhã</v>
      </c>
    </row>
    <row r="26" spans="2:12" x14ac:dyDescent="0.25">
      <c r="B26" t="s">
        <v>41</v>
      </c>
      <c r="C26" s="2">
        <v>43187</v>
      </c>
      <c r="D26" s="4">
        <v>0.375</v>
      </c>
      <c r="E26" t="s">
        <v>22</v>
      </c>
      <c r="F26" t="s">
        <v>16</v>
      </c>
      <c r="G26" t="s">
        <v>25</v>
      </c>
      <c r="H26" s="5">
        <v>18</v>
      </c>
      <c r="I26" s="8">
        <f>IFERROR(VLOOKUP(Tabela1[[#This Row],[DDD]],#REF!,3,0),0)</f>
        <v>0</v>
      </c>
      <c r="J26" t="str">
        <f t="shared" si="0"/>
        <v>mar</v>
      </c>
      <c r="K26" t="str">
        <f t="shared" si="1"/>
        <v>2018</v>
      </c>
      <c r="L26" t="str">
        <f t="shared" si="2"/>
        <v>manhã</v>
      </c>
    </row>
    <row r="27" spans="2:12" x14ac:dyDescent="0.25">
      <c r="B27" t="s">
        <v>42</v>
      </c>
      <c r="C27" s="2">
        <v>43207</v>
      </c>
      <c r="D27" s="4">
        <v>0.41666666666666702</v>
      </c>
      <c r="E27" t="s">
        <v>8</v>
      </c>
      <c r="F27" t="s">
        <v>9</v>
      </c>
      <c r="G27" t="s">
        <v>10</v>
      </c>
      <c r="H27" s="5">
        <v>11</v>
      </c>
      <c r="I27" s="8">
        <f>IFERROR(VLOOKUP(Tabela1[[#This Row],[DDD]],#REF!,3,0),0)</f>
        <v>0</v>
      </c>
      <c r="J27" t="str">
        <f t="shared" si="0"/>
        <v>abr</v>
      </c>
      <c r="K27" t="str">
        <f t="shared" si="1"/>
        <v>2018</v>
      </c>
      <c r="L27" t="str">
        <f t="shared" si="2"/>
        <v>manhã</v>
      </c>
    </row>
    <row r="28" spans="2:12" x14ac:dyDescent="0.25">
      <c r="B28" t="s">
        <v>43</v>
      </c>
      <c r="C28" s="2">
        <v>43139</v>
      </c>
      <c r="D28" s="4">
        <v>0.45833333333333298</v>
      </c>
      <c r="E28" t="s">
        <v>12</v>
      </c>
      <c r="F28" t="s">
        <v>13</v>
      </c>
      <c r="G28" t="s">
        <v>10</v>
      </c>
      <c r="H28" s="5">
        <v>24</v>
      </c>
      <c r="I28" s="8">
        <f>IFERROR(VLOOKUP(Tabela1[[#This Row],[DDD]],#REF!,3,0),0)</f>
        <v>0</v>
      </c>
      <c r="J28" t="str">
        <f t="shared" si="0"/>
        <v>fev</v>
      </c>
      <c r="K28" t="str">
        <f t="shared" si="1"/>
        <v>2018</v>
      </c>
      <c r="L28" t="str">
        <f t="shared" si="2"/>
        <v>manhã</v>
      </c>
    </row>
    <row r="29" spans="2:12" x14ac:dyDescent="0.25">
      <c r="B29" t="s">
        <v>44</v>
      </c>
      <c r="C29" s="2">
        <v>42025</v>
      </c>
      <c r="D29" s="4">
        <v>0.5</v>
      </c>
      <c r="E29" t="s">
        <v>15</v>
      </c>
      <c r="F29" t="s">
        <v>16</v>
      </c>
      <c r="G29" t="s">
        <v>10</v>
      </c>
      <c r="H29" s="5">
        <v>73</v>
      </c>
      <c r="I29" s="8">
        <f>IFERROR(VLOOKUP(Tabela1[[#This Row],[DDD]],#REF!,3,0),0)</f>
        <v>0</v>
      </c>
      <c r="J29" t="str">
        <f t="shared" si="0"/>
        <v>jan</v>
      </c>
      <c r="K29" t="str">
        <f t="shared" si="1"/>
        <v>2015</v>
      </c>
      <c r="L29" t="str">
        <f t="shared" si="2"/>
        <v>manhã</v>
      </c>
    </row>
    <row r="30" spans="2:12" x14ac:dyDescent="0.25">
      <c r="B30" t="s">
        <v>45</v>
      </c>
      <c r="C30" s="2">
        <v>42598</v>
      </c>
      <c r="D30" s="4">
        <v>0.54166666666666596</v>
      </c>
      <c r="E30" t="s">
        <v>18</v>
      </c>
      <c r="F30" t="s">
        <v>9</v>
      </c>
      <c r="G30" t="s">
        <v>10</v>
      </c>
      <c r="H30" s="5">
        <v>41</v>
      </c>
      <c r="I30" s="8">
        <f>IFERROR(VLOOKUP(Tabela1[[#This Row],[DDD]],#REF!,3,0),0)</f>
        <v>0</v>
      </c>
      <c r="J30" t="str">
        <f t="shared" si="0"/>
        <v>ago</v>
      </c>
      <c r="K30" t="str">
        <f t="shared" si="1"/>
        <v>2016</v>
      </c>
      <c r="L30" t="str">
        <f t="shared" si="2"/>
        <v>tarde</v>
      </c>
    </row>
    <row r="31" spans="2:12" x14ac:dyDescent="0.25">
      <c r="B31" t="s">
        <v>46</v>
      </c>
      <c r="C31" s="2">
        <v>42768</v>
      </c>
      <c r="D31" s="4">
        <v>0.58333333333333304</v>
      </c>
      <c r="E31" t="s">
        <v>20</v>
      </c>
      <c r="F31" t="s">
        <v>13</v>
      </c>
      <c r="G31" t="s">
        <v>10</v>
      </c>
      <c r="H31" s="5">
        <v>51</v>
      </c>
      <c r="I31" s="8">
        <f>IFERROR(VLOOKUP(Tabela1[[#This Row],[DDD]],#REF!,3,0),0)</f>
        <v>0</v>
      </c>
      <c r="J31" t="str">
        <f t="shared" si="0"/>
        <v>fev</v>
      </c>
      <c r="K31" t="str">
        <f t="shared" si="1"/>
        <v>2017</v>
      </c>
      <c r="L31" t="str">
        <f t="shared" si="2"/>
        <v>tarde</v>
      </c>
    </row>
    <row r="32" spans="2:12" x14ac:dyDescent="0.25">
      <c r="B32" t="s">
        <v>47</v>
      </c>
      <c r="C32" s="2">
        <v>43042</v>
      </c>
      <c r="D32" s="4">
        <v>0.625</v>
      </c>
      <c r="E32" t="s">
        <v>22</v>
      </c>
      <c r="F32" t="s">
        <v>16</v>
      </c>
      <c r="G32" t="s">
        <v>10</v>
      </c>
      <c r="H32" s="5">
        <v>12</v>
      </c>
      <c r="I32" s="8">
        <f>IFERROR(VLOOKUP(Tabela1[[#This Row],[DDD]],#REF!,3,0),0)</f>
        <v>0</v>
      </c>
      <c r="J32" t="str">
        <f t="shared" si="0"/>
        <v>nov</v>
      </c>
      <c r="K32" t="str">
        <f t="shared" si="1"/>
        <v>2017</v>
      </c>
      <c r="L32" t="str">
        <f t="shared" si="2"/>
        <v>tarde</v>
      </c>
    </row>
    <row r="33" spans="2:12" x14ac:dyDescent="0.25">
      <c r="B33" t="s">
        <v>48</v>
      </c>
      <c r="C33" s="2">
        <v>42126</v>
      </c>
      <c r="D33" s="4">
        <v>0.66666666666666596</v>
      </c>
      <c r="E33" t="s">
        <v>8</v>
      </c>
      <c r="F33" t="s">
        <v>9</v>
      </c>
      <c r="G33" t="s">
        <v>10</v>
      </c>
      <c r="H33" s="5">
        <v>85</v>
      </c>
      <c r="I33" s="8">
        <f>IFERROR(VLOOKUP(Tabela1[[#This Row],[DDD]],#REF!,3,0),0)</f>
        <v>0</v>
      </c>
      <c r="J33" t="str">
        <f t="shared" si="0"/>
        <v>mai</v>
      </c>
      <c r="K33" t="str">
        <f t="shared" si="1"/>
        <v>2015</v>
      </c>
      <c r="L33" t="str">
        <f t="shared" si="2"/>
        <v>tarde</v>
      </c>
    </row>
    <row r="34" spans="2:12" x14ac:dyDescent="0.25">
      <c r="B34" t="s">
        <v>49</v>
      </c>
      <c r="C34" s="2">
        <v>42759</v>
      </c>
      <c r="D34" s="4">
        <v>0.70833333333333304</v>
      </c>
      <c r="E34" t="s">
        <v>12</v>
      </c>
      <c r="F34" t="s">
        <v>13</v>
      </c>
      <c r="G34" t="s">
        <v>25</v>
      </c>
      <c r="H34" s="5">
        <v>79</v>
      </c>
      <c r="I34" s="8">
        <f>IFERROR(VLOOKUP(Tabela1[[#This Row],[DDD]],#REF!,3,0),0)</f>
        <v>0</v>
      </c>
      <c r="J34" t="str">
        <f t="shared" si="0"/>
        <v>jan</v>
      </c>
      <c r="K34" t="str">
        <f t="shared" si="1"/>
        <v>2017</v>
      </c>
      <c r="L34" t="str">
        <f t="shared" si="2"/>
        <v>tarde</v>
      </c>
    </row>
    <row r="35" spans="2:12" x14ac:dyDescent="0.25">
      <c r="B35" t="s">
        <v>50</v>
      </c>
      <c r="C35" s="2">
        <v>42506</v>
      </c>
      <c r="D35" s="4">
        <v>0.75</v>
      </c>
      <c r="E35" t="s">
        <v>15</v>
      </c>
      <c r="F35" t="s">
        <v>16</v>
      </c>
      <c r="G35" t="s">
        <v>10</v>
      </c>
      <c r="H35" s="5">
        <v>27</v>
      </c>
      <c r="I35" s="8">
        <f>IFERROR(VLOOKUP(Tabela1[[#This Row],[DDD]],#REF!,3,0),0)</f>
        <v>0</v>
      </c>
      <c r="J35" t="str">
        <f t="shared" si="0"/>
        <v>mai</v>
      </c>
      <c r="K35" t="str">
        <f t="shared" si="1"/>
        <v>2016</v>
      </c>
      <c r="L35" t="str">
        <f t="shared" si="2"/>
        <v>tarde</v>
      </c>
    </row>
    <row r="36" spans="2:12" x14ac:dyDescent="0.25">
      <c r="B36" t="s">
        <v>51</v>
      </c>
      <c r="C36" s="2">
        <v>43460</v>
      </c>
      <c r="D36" s="4">
        <v>0.33333333333333331</v>
      </c>
      <c r="E36" t="s">
        <v>18</v>
      </c>
      <c r="F36" t="s">
        <v>9</v>
      </c>
      <c r="G36" t="s">
        <v>10</v>
      </c>
      <c r="H36" s="5">
        <v>11</v>
      </c>
      <c r="I36" s="8">
        <f>IFERROR(VLOOKUP(Tabela1[[#This Row],[DDD]],#REF!,3,0),0)</f>
        <v>0</v>
      </c>
      <c r="J36" t="str">
        <f t="shared" si="0"/>
        <v>dez</v>
      </c>
      <c r="K36" t="str">
        <f t="shared" si="1"/>
        <v>2018</v>
      </c>
      <c r="L36" t="str">
        <f t="shared" si="2"/>
        <v>manhã</v>
      </c>
    </row>
    <row r="37" spans="2:12" x14ac:dyDescent="0.25">
      <c r="B37" t="s">
        <v>52</v>
      </c>
      <c r="C37" s="2">
        <v>43274</v>
      </c>
      <c r="D37" s="4">
        <v>0.375</v>
      </c>
      <c r="E37" t="s">
        <v>20</v>
      </c>
      <c r="F37" t="s">
        <v>13</v>
      </c>
      <c r="G37" t="s">
        <v>10</v>
      </c>
      <c r="H37" s="5">
        <v>15</v>
      </c>
      <c r="I37" s="8">
        <f>IFERROR(VLOOKUP(Tabela1[[#This Row],[DDD]],#REF!,3,0),0)</f>
        <v>0</v>
      </c>
      <c r="J37" t="str">
        <f t="shared" si="0"/>
        <v>jun</v>
      </c>
      <c r="K37" t="str">
        <f t="shared" si="1"/>
        <v>2018</v>
      </c>
      <c r="L37" t="str">
        <f t="shared" si="2"/>
        <v>manhã</v>
      </c>
    </row>
    <row r="38" spans="2:12" x14ac:dyDescent="0.25">
      <c r="B38" t="s">
        <v>53</v>
      </c>
      <c r="C38" s="2">
        <v>42043</v>
      </c>
      <c r="D38" s="4">
        <v>0.41666666666666702</v>
      </c>
      <c r="E38" t="s">
        <v>22</v>
      </c>
      <c r="F38" t="s">
        <v>16</v>
      </c>
      <c r="G38" t="s">
        <v>10</v>
      </c>
      <c r="H38" s="5">
        <v>62</v>
      </c>
      <c r="I38" s="8">
        <f>IFERROR(VLOOKUP(Tabela1[[#This Row],[DDD]],#REF!,3,0),0)</f>
        <v>0</v>
      </c>
      <c r="J38" t="str">
        <f t="shared" si="0"/>
        <v>fev</v>
      </c>
      <c r="K38" t="str">
        <f t="shared" si="1"/>
        <v>2015</v>
      </c>
      <c r="L38" t="str">
        <f t="shared" si="2"/>
        <v>manhã</v>
      </c>
    </row>
    <row r="39" spans="2:12" x14ac:dyDescent="0.25">
      <c r="B39" t="s">
        <v>54</v>
      </c>
      <c r="C39" s="2">
        <v>43170</v>
      </c>
      <c r="D39" s="4">
        <v>0.45833333333333298</v>
      </c>
      <c r="E39" t="s">
        <v>8</v>
      </c>
      <c r="F39" t="s">
        <v>9</v>
      </c>
      <c r="G39" t="s">
        <v>10</v>
      </c>
      <c r="H39" s="5">
        <v>19</v>
      </c>
      <c r="I39" s="8">
        <f>IFERROR(VLOOKUP(Tabela1[[#This Row],[DDD]],#REF!,3,0),0)</f>
        <v>0</v>
      </c>
      <c r="J39" t="str">
        <f t="shared" si="0"/>
        <v>mar</v>
      </c>
      <c r="K39" t="str">
        <f t="shared" si="1"/>
        <v>2018</v>
      </c>
      <c r="L39" t="str">
        <f t="shared" si="2"/>
        <v>manhã</v>
      </c>
    </row>
    <row r="40" spans="2:12" x14ac:dyDescent="0.25">
      <c r="B40" t="s">
        <v>55</v>
      </c>
      <c r="C40" s="2">
        <v>43443</v>
      </c>
      <c r="D40" s="4">
        <v>0.5</v>
      </c>
      <c r="E40" t="s">
        <v>12</v>
      </c>
      <c r="F40" t="s">
        <v>13</v>
      </c>
      <c r="G40" t="s">
        <v>10</v>
      </c>
      <c r="H40" s="5">
        <v>24</v>
      </c>
      <c r="I40" s="8">
        <f>IFERROR(VLOOKUP(Tabela1[[#This Row],[DDD]],#REF!,3,0),0)</f>
        <v>0</v>
      </c>
      <c r="J40" t="str">
        <f t="shared" si="0"/>
        <v>dez</v>
      </c>
      <c r="K40" t="str">
        <f t="shared" si="1"/>
        <v>2018</v>
      </c>
      <c r="L40" t="str">
        <f t="shared" si="2"/>
        <v>manhã</v>
      </c>
    </row>
    <row r="41" spans="2:12" x14ac:dyDescent="0.25">
      <c r="B41" t="s">
        <v>56</v>
      </c>
      <c r="C41" s="2">
        <v>42338</v>
      </c>
      <c r="D41" s="4">
        <v>0.54166666666666596</v>
      </c>
      <c r="E41" t="s">
        <v>15</v>
      </c>
      <c r="F41" t="s">
        <v>16</v>
      </c>
      <c r="G41" t="s">
        <v>10</v>
      </c>
      <c r="H41" s="5">
        <v>21</v>
      </c>
      <c r="I41" s="8">
        <f>IFERROR(VLOOKUP(Tabela1[[#This Row],[DDD]],#REF!,3,0),0)</f>
        <v>0</v>
      </c>
      <c r="J41" t="str">
        <f t="shared" si="0"/>
        <v>nov</v>
      </c>
      <c r="K41" t="str">
        <f t="shared" si="1"/>
        <v>2015</v>
      </c>
      <c r="L41" t="str">
        <f t="shared" si="2"/>
        <v>tarde</v>
      </c>
    </row>
    <row r="42" spans="2:12" x14ac:dyDescent="0.25">
      <c r="B42" t="s">
        <v>57</v>
      </c>
      <c r="C42" s="2">
        <v>43458</v>
      </c>
      <c r="D42" s="4">
        <v>0.58333333333333304</v>
      </c>
      <c r="E42" t="s">
        <v>18</v>
      </c>
      <c r="F42" t="s">
        <v>9</v>
      </c>
      <c r="G42" t="s">
        <v>25</v>
      </c>
      <c r="H42" s="5">
        <v>11</v>
      </c>
      <c r="I42" s="8">
        <f>IFERROR(VLOOKUP(Tabela1[[#This Row],[DDD]],#REF!,3,0),0)</f>
        <v>0</v>
      </c>
      <c r="J42" t="str">
        <f t="shared" si="0"/>
        <v>dez</v>
      </c>
      <c r="K42" t="str">
        <f t="shared" si="1"/>
        <v>2018</v>
      </c>
      <c r="L42" t="str">
        <f t="shared" si="2"/>
        <v>tarde</v>
      </c>
    </row>
    <row r="43" spans="2:12" x14ac:dyDescent="0.25">
      <c r="B43" t="s">
        <v>58</v>
      </c>
      <c r="C43" s="2">
        <v>42695</v>
      </c>
      <c r="D43" s="4">
        <v>0.625</v>
      </c>
      <c r="E43" t="s">
        <v>20</v>
      </c>
      <c r="F43" t="s">
        <v>13</v>
      </c>
      <c r="G43" t="s">
        <v>10</v>
      </c>
      <c r="H43" s="5">
        <v>27</v>
      </c>
      <c r="I43" s="8">
        <f>IFERROR(VLOOKUP(Tabela1[[#This Row],[DDD]],#REF!,3,0),0)</f>
        <v>0</v>
      </c>
      <c r="J43" t="str">
        <f t="shared" si="0"/>
        <v>nov</v>
      </c>
      <c r="K43" t="str">
        <f t="shared" si="1"/>
        <v>2016</v>
      </c>
      <c r="L43" t="str">
        <f t="shared" si="2"/>
        <v>tarde</v>
      </c>
    </row>
    <row r="44" spans="2:12" x14ac:dyDescent="0.25">
      <c r="B44" t="s">
        <v>59</v>
      </c>
      <c r="C44" s="2">
        <v>43461</v>
      </c>
      <c r="D44" s="4">
        <v>0.66666666666666596</v>
      </c>
      <c r="E44" t="s">
        <v>22</v>
      </c>
      <c r="F44" t="s">
        <v>16</v>
      </c>
      <c r="G44" t="s">
        <v>10</v>
      </c>
      <c r="H44" s="5">
        <v>24</v>
      </c>
      <c r="I44" s="8">
        <f>IFERROR(VLOOKUP(Tabela1[[#This Row],[DDD]],#REF!,3,0),0)</f>
        <v>0</v>
      </c>
      <c r="J44" t="str">
        <f t="shared" si="0"/>
        <v>dez</v>
      </c>
      <c r="K44" t="str">
        <f t="shared" si="1"/>
        <v>2018</v>
      </c>
      <c r="L44" t="str">
        <f t="shared" si="2"/>
        <v>tarde</v>
      </c>
    </row>
    <row r="45" spans="2:12" x14ac:dyDescent="0.25">
      <c r="B45" t="s">
        <v>60</v>
      </c>
      <c r="C45" s="2">
        <v>42096</v>
      </c>
      <c r="D45" s="4">
        <v>0.70833333333333304</v>
      </c>
      <c r="E45" t="s">
        <v>8</v>
      </c>
      <c r="F45" t="s">
        <v>9</v>
      </c>
      <c r="G45" t="s">
        <v>10</v>
      </c>
      <c r="H45" s="5">
        <v>11</v>
      </c>
      <c r="I45" s="8">
        <f>IFERROR(VLOOKUP(Tabela1[[#This Row],[DDD]],#REF!,3,0),0)</f>
        <v>0</v>
      </c>
      <c r="J45" t="str">
        <f t="shared" si="0"/>
        <v>abr</v>
      </c>
      <c r="K45" t="str">
        <f t="shared" si="1"/>
        <v>2015</v>
      </c>
      <c r="L45" t="str">
        <f t="shared" si="2"/>
        <v>tarde</v>
      </c>
    </row>
    <row r="46" spans="2:12" x14ac:dyDescent="0.25">
      <c r="B46" t="s">
        <v>61</v>
      </c>
      <c r="C46" s="2">
        <v>43253</v>
      </c>
      <c r="D46" s="4">
        <v>0.75</v>
      </c>
      <c r="E46" t="s">
        <v>12</v>
      </c>
      <c r="F46" t="s">
        <v>13</v>
      </c>
      <c r="G46" t="s">
        <v>10</v>
      </c>
      <c r="H46" s="5">
        <v>14</v>
      </c>
      <c r="I46" s="8">
        <f>IFERROR(VLOOKUP(Tabela1[[#This Row],[DDD]],#REF!,3,0),0)</f>
        <v>0</v>
      </c>
      <c r="J46" t="str">
        <f t="shared" si="0"/>
        <v>jun</v>
      </c>
      <c r="K46" t="str">
        <f t="shared" si="1"/>
        <v>2018</v>
      </c>
      <c r="L46" t="str">
        <f t="shared" si="2"/>
        <v>tarde</v>
      </c>
    </row>
    <row r="47" spans="2:12" x14ac:dyDescent="0.25">
      <c r="B47" t="s">
        <v>62</v>
      </c>
      <c r="C47" s="2">
        <v>43057</v>
      </c>
      <c r="D47" s="4">
        <v>0.33333333333333331</v>
      </c>
      <c r="E47" t="s">
        <v>15</v>
      </c>
      <c r="F47" t="s">
        <v>16</v>
      </c>
      <c r="G47" t="s">
        <v>10</v>
      </c>
      <c r="H47" s="5">
        <v>11</v>
      </c>
      <c r="I47" s="8">
        <f>IFERROR(VLOOKUP(Tabela1[[#This Row],[DDD]],#REF!,3,0),0)</f>
        <v>0</v>
      </c>
      <c r="J47" t="str">
        <f t="shared" si="0"/>
        <v>nov</v>
      </c>
      <c r="K47" t="str">
        <f t="shared" si="1"/>
        <v>2017</v>
      </c>
      <c r="L47" t="str">
        <f t="shared" si="2"/>
        <v>manhã</v>
      </c>
    </row>
    <row r="48" spans="2:12" x14ac:dyDescent="0.25">
      <c r="B48" t="s">
        <v>63</v>
      </c>
      <c r="C48" s="2">
        <v>42176</v>
      </c>
      <c r="D48" s="4">
        <v>0.375</v>
      </c>
      <c r="E48" t="s">
        <v>18</v>
      </c>
      <c r="F48" t="s">
        <v>9</v>
      </c>
      <c r="G48" t="s">
        <v>10</v>
      </c>
      <c r="H48" s="5">
        <v>19</v>
      </c>
      <c r="I48" s="8">
        <f>IFERROR(VLOOKUP(Tabela1[[#This Row],[DDD]],#REF!,3,0),0)</f>
        <v>0</v>
      </c>
      <c r="J48" t="str">
        <f t="shared" si="0"/>
        <v>jun</v>
      </c>
      <c r="K48" t="str">
        <f t="shared" si="1"/>
        <v>2015</v>
      </c>
      <c r="L48" t="str">
        <f t="shared" si="2"/>
        <v>manhã</v>
      </c>
    </row>
    <row r="49" spans="2:12" x14ac:dyDescent="0.25">
      <c r="B49" t="s">
        <v>64</v>
      </c>
      <c r="C49" s="2">
        <v>43247</v>
      </c>
      <c r="D49" s="4">
        <v>0.41666666666666702</v>
      </c>
      <c r="E49" t="s">
        <v>20</v>
      </c>
      <c r="F49" t="s">
        <v>13</v>
      </c>
      <c r="G49" t="s">
        <v>10</v>
      </c>
      <c r="H49" s="5">
        <v>75</v>
      </c>
      <c r="I49" s="8">
        <f>IFERROR(VLOOKUP(Tabela1[[#This Row],[DDD]],#REF!,3,0),0)</f>
        <v>0</v>
      </c>
      <c r="J49" t="str">
        <f t="shared" si="0"/>
        <v>mai</v>
      </c>
      <c r="K49" t="str">
        <f t="shared" si="1"/>
        <v>2018</v>
      </c>
      <c r="L49" t="str">
        <f t="shared" si="2"/>
        <v>manhã</v>
      </c>
    </row>
    <row r="50" spans="2:12" x14ac:dyDescent="0.25">
      <c r="B50" t="s">
        <v>65</v>
      </c>
      <c r="C50" s="2">
        <v>43238</v>
      </c>
      <c r="D50" s="4">
        <v>0.45833333333333298</v>
      </c>
      <c r="E50" t="s">
        <v>22</v>
      </c>
      <c r="F50" t="s">
        <v>16</v>
      </c>
      <c r="G50" t="s">
        <v>25</v>
      </c>
      <c r="H50" s="5">
        <v>11</v>
      </c>
      <c r="I50" s="8">
        <f>IFERROR(VLOOKUP(Tabela1[[#This Row],[DDD]],#REF!,3,0),0)</f>
        <v>0</v>
      </c>
      <c r="J50" t="str">
        <f t="shared" si="0"/>
        <v>mai</v>
      </c>
      <c r="K50" t="str">
        <f t="shared" si="1"/>
        <v>2018</v>
      </c>
      <c r="L50" t="str">
        <f t="shared" si="2"/>
        <v>manhã</v>
      </c>
    </row>
    <row r="51" spans="2:12" x14ac:dyDescent="0.25">
      <c r="B51" t="s">
        <v>66</v>
      </c>
      <c r="C51" s="2">
        <v>42175</v>
      </c>
      <c r="D51" s="4">
        <v>0.5</v>
      </c>
      <c r="E51" t="s">
        <v>8</v>
      </c>
      <c r="F51" t="s">
        <v>9</v>
      </c>
      <c r="G51" t="s">
        <v>10</v>
      </c>
      <c r="H51" s="5">
        <v>69</v>
      </c>
      <c r="I51" s="8">
        <f>IFERROR(VLOOKUP(Tabela1[[#This Row],[DDD]],#REF!,3,0),0)</f>
        <v>0</v>
      </c>
      <c r="J51" t="str">
        <f t="shared" si="0"/>
        <v>jun</v>
      </c>
      <c r="K51" t="str">
        <f t="shared" si="1"/>
        <v>2015</v>
      </c>
      <c r="L51" t="str">
        <f t="shared" si="2"/>
        <v>manhã</v>
      </c>
    </row>
    <row r="52" spans="2:12" x14ac:dyDescent="0.25">
      <c r="B52" t="s">
        <v>67</v>
      </c>
      <c r="C52" s="2">
        <v>42320</v>
      </c>
      <c r="D52" s="4">
        <v>0.54166666666666596</v>
      </c>
      <c r="E52" t="s">
        <v>12</v>
      </c>
      <c r="F52" t="s">
        <v>13</v>
      </c>
      <c r="G52" t="s">
        <v>10</v>
      </c>
      <c r="H52" s="5">
        <v>11</v>
      </c>
      <c r="I52" s="8">
        <f>IFERROR(VLOOKUP(Tabela1[[#This Row],[DDD]],#REF!,3,0),0)</f>
        <v>0</v>
      </c>
      <c r="J52" t="str">
        <f t="shared" si="0"/>
        <v>nov</v>
      </c>
      <c r="K52" t="str">
        <f t="shared" si="1"/>
        <v>2015</v>
      </c>
      <c r="L52" t="str">
        <f t="shared" si="2"/>
        <v>tarde</v>
      </c>
    </row>
    <row r="53" spans="2:12" x14ac:dyDescent="0.25">
      <c r="B53" t="s">
        <v>68</v>
      </c>
      <c r="C53" s="2">
        <v>42344</v>
      </c>
      <c r="D53" s="4">
        <v>0.58333333333333304</v>
      </c>
      <c r="E53" t="s">
        <v>15</v>
      </c>
      <c r="F53" t="s">
        <v>16</v>
      </c>
      <c r="G53" t="s">
        <v>10</v>
      </c>
      <c r="H53" s="5">
        <v>17</v>
      </c>
      <c r="I53" s="8">
        <f>IFERROR(VLOOKUP(Tabela1[[#This Row],[DDD]],#REF!,3,0),0)</f>
        <v>0</v>
      </c>
      <c r="J53" t="str">
        <f t="shared" si="0"/>
        <v>dez</v>
      </c>
      <c r="K53" t="str">
        <f t="shared" si="1"/>
        <v>2015</v>
      </c>
      <c r="L53" t="str">
        <f t="shared" si="2"/>
        <v>tarde</v>
      </c>
    </row>
    <row r="54" spans="2:12" x14ac:dyDescent="0.25">
      <c r="B54" t="s">
        <v>69</v>
      </c>
      <c r="C54" s="2">
        <v>42449</v>
      </c>
      <c r="D54" s="4">
        <v>0.625</v>
      </c>
      <c r="E54" t="s">
        <v>18</v>
      </c>
      <c r="F54" t="s">
        <v>9</v>
      </c>
      <c r="G54" t="s">
        <v>10</v>
      </c>
      <c r="H54" s="5">
        <v>54</v>
      </c>
      <c r="I54" s="8">
        <f>IFERROR(VLOOKUP(Tabela1[[#This Row],[DDD]],#REF!,3,0),0)</f>
        <v>0</v>
      </c>
      <c r="J54" t="str">
        <f t="shared" si="0"/>
        <v>mar</v>
      </c>
      <c r="K54" t="str">
        <f t="shared" si="1"/>
        <v>2016</v>
      </c>
      <c r="L54" t="str">
        <f t="shared" si="2"/>
        <v>tarde</v>
      </c>
    </row>
    <row r="55" spans="2:12" x14ac:dyDescent="0.25">
      <c r="B55" t="s">
        <v>70</v>
      </c>
      <c r="C55" s="2">
        <v>42562</v>
      </c>
      <c r="D55" s="4">
        <v>0.66666666666666596</v>
      </c>
      <c r="E55" t="s">
        <v>20</v>
      </c>
      <c r="F55" t="s">
        <v>13</v>
      </c>
      <c r="G55" t="s">
        <v>10</v>
      </c>
      <c r="H55" s="5">
        <v>11</v>
      </c>
      <c r="I55" s="8">
        <f>IFERROR(VLOOKUP(Tabela1[[#This Row],[DDD]],#REF!,3,0),0)</f>
        <v>0</v>
      </c>
      <c r="J55" t="str">
        <f t="shared" si="0"/>
        <v>jul</v>
      </c>
      <c r="K55" t="str">
        <f t="shared" si="1"/>
        <v>2016</v>
      </c>
      <c r="L55" t="str">
        <f t="shared" si="2"/>
        <v>tarde</v>
      </c>
    </row>
    <row r="56" spans="2:12" x14ac:dyDescent="0.25">
      <c r="B56" t="s">
        <v>71</v>
      </c>
      <c r="C56" s="2">
        <v>42051</v>
      </c>
      <c r="D56" s="4">
        <v>0.70833333333333304</v>
      </c>
      <c r="E56" t="s">
        <v>22</v>
      </c>
      <c r="F56" t="s">
        <v>16</v>
      </c>
      <c r="G56" t="s">
        <v>10</v>
      </c>
      <c r="H56" s="5">
        <v>31</v>
      </c>
      <c r="I56" s="8">
        <f>IFERROR(VLOOKUP(Tabela1[[#This Row],[DDD]],#REF!,3,0),0)</f>
        <v>0</v>
      </c>
      <c r="J56" t="str">
        <f t="shared" si="0"/>
        <v>fev</v>
      </c>
      <c r="K56" t="str">
        <f t="shared" si="1"/>
        <v>2015</v>
      </c>
      <c r="L56" t="str">
        <f t="shared" si="2"/>
        <v>tarde</v>
      </c>
    </row>
    <row r="57" spans="2:12" x14ac:dyDescent="0.25">
      <c r="B57" t="s">
        <v>72</v>
      </c>
      <c r="C57" s="2">
        <v>42588</v>
      </c>
      <c r="D57" s="4">
        <v>0.75</v>
      </c>
      <c r="E57" t="s">
        <v>8</v>
      </c>
      <c r="F57" t="s">
        <v>9</v>
      </c>
      <c r="G57" t="s">
        <v>10</v>
      </c>
      <c r="H57" s="5">
        <v>61</v>
      </c>
      <c r="I57" s="8">
        <f>IFERROR(VLOOKUP(Tabela1[[#This Row],[DDD]],#REF!,3,0),0)</f>
        <v>0</v>
      </c>
      <c r="J57" t="str">
        <f t="shared" si="0"/>
        <v>ago</v>
      </c>
      <c r="K57" t="str">
        <f t="shared" si="1"/>
        <v>2016</v>
      </c>
      <c r="L57" t="str">
        <f t="shared" si="2"/>
        <v>tarde</v>
      </c>
    </row>
    <row r="58" spans="2:12" x14ac:dyDescent="0.25">
      <c r="B58" t="s">
        <v>73</v>
      </c>
      <c r="C58" s="2">
        <v>42121</v>
      </c>
      <c r="D58" s="4">
        <v>0.33333333333333331</v>
      </c>
      <c r="E58" t="s">
        <v>12</v>
      </c>
      <c r="F58" t="s">
        <v>13</v>
      </c>
      <c r="G58" t="s">
        <v>25</v>
      </c>
      <c r="H58" s="5">
        <v>54</v>
      </c>
      <c r="I58" s="8">
        <f>IFERROR(VLOOKUP(Tabela1[[#This Row],[DDD]],#REF!,3,0),0)</f>
        <v>0</v>
      </c>
      <c r="J58" t="str">
        <f t="shared" si="0"/>
        <v>abr</v>
      </c>
      <c r="K58" t="str">
        <f t="shared" si="1"/>
        <v>2015</v>
      </c>
      <c r="L58" t="str">
        <f t="shared" si="2"/>
        <v>manhã</v>
      </c>
    </row>
    <row r="59" spans="2:12" x14ac:dyDescent="0.25">
      <c r="B59" t="s">
        <v>74</v>
      </c>
      <c r="C59" s="2">
        <v>42974</v>
      </c>
      <c r="D59" s="4">
        <v>0.375</v>
      </c>
      <c r="E59" t="s">
        <v>15</v>
      </c>
      <c r="F59" t="s">
        <v>16</v>
      </c>
      <c r="G59" t="s">
        <v>10</v>
      </c>
      <c r="H59" s="5">
        <v>11</v>
      </c>
      <c r="I59" s="8">
        <f>IFERROR(VLOOKUP(Tabela1[[#This Row],[DDD]],#REF!,3,0),0)</f>
        <v>0</v>
      </c>
      <c r="J59" t="str">
        <f t="shared" si="0"/>
        <v>ago</v>
      </c>
      <c r="K59" t="str">
        <f t="shared" si="1"/>
        <v>2017</v>
      </c>
      <c r="L59" t="str">
        <f t="shared" si="2"/>
        <v>manhã</v>
      </c>
    </row>
    <row r="60" spans="2:12" x14ac:dyDescent="0.25">
      <c r="B60" t="s">
        <v>75</v>
      </c>
      <c r="C60" s="2">
        <v>43110</v>
      </c>
      <c r="D60" s="4">
        <v>0.41666666666666702</v>
      </c>
      <c r="E60" t="s">
        <v>18</v>
      </c>
      <c r="F60" t="s">
        <v>9</v>
      </c>
      <c r="G60" t="s">
        <v>10</v>
      </c>
      <c r="H60" s="5">
        <v>11</v>
      </c>
      <c r="I60" s="8">
        <f>IFERROR(VLOOKUP(Tabela1[[#This Row],[DDD]],#REF!,3,0),0)</f>
        <v>0</v>
      </c>
      <c r="J60" t="str">
        <f t="shared" si="0"/>
        <v>jan</v>
      </c>
      <c r="K60" t="str">
        <f t="shared" si="1"/>
        <v>2018</v>
      </c>
      <c r="L60" t="str">
        <f t="shared" si="2"/>
        <v>manhã</v>
      </c>
    </row>
    <row r="61" spans="2:12" x14ac:dyDescent="0.25">
      <c r="B61" t="s">
        <v>76</v>
      </c>
      <c r="C61" s="2">
        <v>42083</v>
      </c>
      <c r="D61" s="4">
        <v>0.45833333333333298</v>
      </c>
      <c r="E61" t="s">
        <v>20</v>
      </c>
      <c r="F61" t="s">
        <v>13</v>
      </c>
      <c r="G61" t="s">
        <v>10</v>
      </c>
      <c r="H61" s="5">
        <v>61</v>
      </c>
      <c r="I61" s="8">
        <f>IFERROR(VLOOKUP(Tabela1[[#This Row],[DDD]],#REF!,3,0),0)</f>
        <v>0</v>
      </c>
      <c r="J61" t="str">
        <f t="shared" si="0"/>
        <v>mar</v>
      </c>
      <c r="K61" t="str">
        <f t="shared" si="1"/>
        <v>2015</v>
      </c>
      <c r="L61" t="str">
        <f t="shared" si="2"/>
        <v>manhã</v>
      </c>
    </row>
    <row r="62" spans="2:12" x14ac:dyDescent="0.25">
      <c r="B62" t="s">
        <v>77</v>
      </c>
      <c r="C62" s="2">
        <v>42023</v>
      </c>
      <c r="D62" s="4">
        <v>0.5</v>
      </c>
      <c r="E62" t="s">
        <v>22</v>
      </c>
      <c r="F62" t="s">
        <v>16</v>
      </c>
      <c r="G62" t="s">
        <v>10</v>
      </c>
      <c r="H62" s="5">
        <v>11</v>
      </c>
      <c r="I62" s="8">
        <f>IFERROR(VLOOKUP(Tabela1[[#This Row],[DDD]],#REF!,3,0),0)</f>
        <v>0</v>
      </c>
      <c r="J62" t="str">
        <f t="shared" si="0"/>
        <v>jan</v>
      </c>
      <c r="K62" t="str">
        <f t="shared" si="1"/>
        <v>2015</v>
      </c>
      <c r="L62" t="str">
        <f t="shared" si="2"/>
        <v>manhã</v>
      </c>
    </row>
    <row r="63" spans="2:12" x14ac:dyDescent="0.25">
      <c r="B63" t="s">
        <v>78</v>
      </c>
      <c r="C63" s="2">
        <v>42454</v>
      </c>
      <c r="D63" s="4">
        <v>0.54166666666666596</v>
      </c>
      <c r="E63" t="s">
        <v>8</v>
      </c>
      <c r="F63" t="s">
        <v>9</v>
      </c>
      <c r="G63" t="s">
        <v>10</v>
      </c>
      <c r="H63" s="5">
        <v>47</v>
      </c>
      <c r="I63" s="8">
        <f>IFERROR(VLOOKUP(Tabela1[[#This Row],[DDD]],#REF!,3,0),0)</f>
        <v>0</v>
      </c>
      <c r="J63" t="str">
        <f t="shared" si="0"/>
        <v>mar</v>
      </c>
      <c r="K63" t="str">
        <f t="shared" si="1"/>
        <v>2016</v>
      </c>
      <c r="L63" t="str">
        <f t="shared" si="2"/>
        <v>tarde</v>
      </c>
    </row>
    <row r="64" spans="2:12" x14ac:dyDescent="0.25">
      <c r="B64" t="s">
        <v>79</v>
      </c>
      <c r="C64" s="2">
        <v>42646</v>
      </c>
      <c r="D64" s="4">
        <v>0.58333333333333304</v>
      </c>
      <c r="E64" t="s">
        <v>12</v>
      </c>
      <c r="F64" t="s">
        <v>13</v>
      </c>
      <c r="G64" t="s">
        <v>10</v>
      </c>
      <c r="H64" s="5">
        <v>31</v>
      </c>
      <c r="I64" s="8">
        <f>IFERROR(VLOOKUP(Tabela1[[#This Row],[DDD]],#REF!,3,0),0)</f>
        <v>0</v>
      </c>
      <c r="J64" t="str">
        <f t="shared" si="0"/>
        <v>out</v>
      </c>
      <c r="K64" t="str">
        <f t="shared" si="1"/>
        <v>2016</v>
      </c>
      <c r="L64" t="str">
        <f t="shared" si="2"/>
        <v>tarde</v>
      </c>
    </row>
    <row r="65" spans="2:12" x14ac:dyDescent="0.25">
      <c r="B65" t="s">
        <v>80</v>
      </c>
      <c r="C65" s="2">
        <v>42792</v>
      </c>
      <c r="D65" s="4">
        <v>0.625</v>
      </c>
      <c r="E65" t="s">
        <v>15</v>
      </c>
      <c r="F65" t="s">
        <v>16</v>
      </c>
      <c r="G65" t="s">
        <v>10</v>
      </c>
      <c r="H65" s="5">
        <v>62</v>
      </c>
      <c r="I65" s="8">
        <f>IFERROR(VLOOKUP(Tabela1[[#This Row],[DDD]],#REF!,3,0),0)</f>
        <v>0</v>
      </c>
      <c r="J65" t="str">
        <f t="shared" si="0"/>
        <v>fev</v>
      </c>
      <c r="K65" t="str">
        <f t="shared" si="1"/>
        <v>2017</v>
      </c>
      <c r="L65" t="str">
        <f t="shared" si="2"/>
        <v>tarde</v>
      </c>
    </row>
    <row r="66" spans="2:12" x14ac:dyDescent="0.25">
      <c r="B66" t="s">
        <v>81</v>
      </c>
      <c r="C66" s="2">
        <v>42722</v>
      </c>
      <c r="D66" s="4">
        <v>0.66666666666666596</v>
      </c>
      <c r="E66" t="s">
        <v>18</v>
      </c>
      <c r="F66" t="s">
        <v>9</v>
      </c>
      <c r="G66" t="s">
        <v>25</v>
      </c>
      <c r="H66" s="5">
        <v>21</v>
      </c>
      <c r="I66" s="8">
        <f>IFERROR(VLOOKUP(Tabela1[[#This Row],[DDD]],#REF!,3,0),0)</f>
        <v>0</v>
      </c>
      <c r="J66" t="str">
        <f t="shared" si="0"/>
        <v>dez</v>
      </c>
      <c r="K66" t="str">
        <f t="shared" si="1"/>
        <v>2016</v>
      </c>
      <c r="L66" t="str">
        <f t="shared" si="2"/>
        <v>tarde</v>
      </c>
    </row>
    <row r="67" spans="2:12" x14ac:dyDescent="0.25">
      <c r="B67" t="s">
        <v>82</v>
      </c>
      <c r="C67" s="2">
        <v>42659</v>
      </c>
      <c r="D67" s="4">
        <v>0.70833333333333304</v>
      </c>
      <c r="E67" t="s">
        <v>20</v>
      </c>
      <c r="F67" t="s">
        <v>13</v>
      </c>
      <c r="G67" t="s">
        <v>10</v>
      </c>
      <c r="H67" s="5">
        <v>11</v>
      </c>
      <c r="I67" s="8">
        <f>IFERROR(VLOOKUP(Tabela1[[#This Row],[DDD]],#REF!,3,0),0)</f>
        <v>0</v>
      </c>
      <c r="J67" t="str">
        <f t="shared" ref="J67:J130" si="3">TEXT(C67,"mmm")</f>
        <v>out</v>
      </c>
      <c r="K67" t="str">
        <f t="shared" ref="K67:K130" si="4">TEXT(C67,"aaaa")</f>
        <v>2016</v>
      </c>
      <c r="L67" t="str">
        <f t="shared" ref="L67:L130" si="5">IF(VALUE(TEXT(D67,"hh"))&lt;=12,"manhã","tarde")</f>
        <v>tarde</v>
      </c>
    </row>
    <row r="68" spans="2:12" x14ac:dyDescent="0.25">
      <c r="B68" t="s">
        <v>83</v>
      </c>
      <c r="C68" s="2">
        <v>42716</v>
      </c>
      <c r="D68" s="4">
        <v>0.75</v>
      </c>
      <c r="E68" t="s">
        <v>22</v>
      </c>
      <c r="F68" t="s">
        <v>16</v>
      </c>
      <c r="G68" t="s">
        <v>10</v>
      </c>
      <c r="H68" s="5">
        <v>31</v>
      </c>
      <c r="I68" s="8">
        <f>IFERROR(VLOOKUP(Tabela1[[#This Row],[DDD]],#REF!,3,0),0)</f>
        <v>0</v>
      </c>
      <c r="J68" t="str">
        <f t="shared" si="3"/>
        <v>dez</v>
      </c>
      <c r="K68" t="str">
        <f t="shared" si="4"/>
        <v>2016</v>
      </c>
      <c r="L68" t="str">
        <f t="shared" si="5"/>
        <v>tarde</v>
      </c>
    </row>
    <row r="69" spans="2:12" x14ac:dyDescent="0.25">
      <c r="B69" t="s">
        <v>84</v>
      </c>
      <c r="C69" s="2">
        <v>42235</v>
      </c>
      <c r="D69" s="4">
        <v>0.33333333333333331</v>
      </c>
      <c r="E69" t="s">
        <v>8</v>
      </c>
      <c r="F69" t="s">
        <v>9</v>
      </c>
      <c r="G69" t="s">
        <v>10</v>
      </c>
      <c r="H69" s="5">
        <v>21</v>
      </c>
      <c r="I69" s="8">
        <f>IFERROR(VLOOKUP(Tabela1[[#This Row],[DDD]],#REF!,3,0),0)</f>
        <v>0</v>
      </c>
      <c r="J69" t="str">
        <f t="shared" si="3"/>
        <v>ago</v>
      </c>
      <c r="K69" t="str">
        <f t="shared" si="4"/>
        <v>2015</v>
      </c>
      <c r="L69" t="str">
        <f t="shared" si="5"/>
        <v>manhã</v>
      </c>
    </row>
    <row r="70" spans="2:12" x14ac:dyDescent="0.25">
      <c r="B70" t="s">
        <v>85</v>
      </c>
      <c r="C70" s="2">
        <v>42399</v>
      </c>
      <c r="D70" s="4">
        <v>0.375</v>
      </c>
      <c r="E70" t="s">
        <v>12</v>
      </c>
      <c r="F70" t="s">
        <v>13</v>
      </c>
      <c r="G70" t="s">
        <v>10</v>
      </c>
      <c r="H70" s="5">
        <v>35</v>
      </c>
      <c r="I70" s="8">
        <f>IFERROR(VLOOKUP(Tabela1[[#This Row],[DDD]],#REF!,3,0),0)</f>
        <v>0</v>
      </c>
      <c r="J70" t="str">
        <f t="shared" si="3"/>
        <v>jan</v>
      </c>
      <c r="K70" t="str">
        <f t="shared" si="4"/>
        <v>2016</v>
      </c>
      <c r="L70" t="str">
        <f t="shared" si="5"/>
        <v>manhã</v>
      </c>
    </row>
    <row r="71" spans="2:12" x14ac:dyDescent="0.25">
      <c r="B71" t="s">
        <v>86</v>
      </c>
      <c r="C71" s="2">
        <v>43264</v>
      </c>
      <c r="D71" s="4">
        <v>0.41666666666666702</v>
      </c>
      <c r="E71" t="s">
        <v>15</v>
      </c>
      <c r="F71" t="s">
        <v>16</v>
      </c>
      <c r="G71" t="s">
        <v>10</v>
      </c>
      <c r="H71" s="5">
        <v>62</v>
      </c>
      <c r="I71" s="8">
        <f>IFERROR(VLOOKUP(Tabela1[[#This Row],[DDD]],#REF!,3,0),0)</f>
        <v>0</v>
      </c>
      <c r="J71" t="str">
        <f t="shared" si="3"/>
        <v>jun</v>
      </c>
      <c r="K71" t="str">
        <f t="shared" si="4"/>
        <v>2018</v>
      </c>
      <c r="L71" t="str">
        <f t="shared" si="5"/>
        <v>manhã</v>
      </c>
    </row>
    <row r="72" spans="2:12" x14ac:dyDescent="0.25">
      <c r="B72" t="s">
        <v>87</v>
      </c>
      <c r="C72" s="2">
        <v>42741</v>
      </c>
      <c r="D72" s="4">
        <v>0.45833333333333298</v>
      </c>
      <c r="E72" t="s">
        <v>18</v>
      </c>
      <c r="F72" t="s">
        <v>9</v>
      </c>
      <c r="G72" t="s">
        <v>10</v>
      </c>
      <c r="H72" s="5">
        <v>11</v>
      </c>
      <c r="I72" s="8">
        <f>IFERROR(VLOOKUP(Tabela1[[#This Row],[DDD]],#REF!,3,0),0)</f>
        <v>0</v>
      </c>
      <c r="J72" t="str">
        <f t="shared" si="3"/>
        <v>jan</v>
      </c>
      <c r="K72" t="str">
        <f t="shared" si="4"/>
        <v>2017</v>
      </c>
      <c r="L72" t="str">
        <f t="shared" si="5"/>
        <v>manhã</v>
      </c>
    </row>
    <row r="73" spans="2:12" x14ac:dyDescent="0.25">
      <c r="B73" t="s">
        <v>88</v>
      </c>
      <c r="C73" s="2">
        <v>42495</v>
      </c>
      <c r="D73" s="4">
        <v>0.5</v>
      </c>
      <c r="E73" t="s">
        <v>20</v>
      </c>
      <c r="F73" t="s">
        <v>13</v>
      </c>
      <c r="G73" t="s">
        <v>10</v>
      </c>
      <c r="H73" s="5">
        <v>11</v>
      </c>
      <c r="I73" s="8">
        <f>IFERROR(VLOOKUP(Tabela1[[#This Row],[DDD]],#REF!,3,0),0)</f>
        <v>0</v>
      </c>
      <c r="J73" t="str">
        <f t="shared" si="3"/>
        <v>mai</v>
      </c>
      <c r="K73" t="str">
        <f t="shared" si="4"/>
        <v>2016</v>
      </c>
      <c r="L73" t="str">
        <f t="shared" si="5"/>
        <v>manhã</v>
      </c>
    </row>
    <row r="74" spans="2:12" x14ac:dyDescent="0.25">
      <c r="B74" t="s">
        <v>89</v>
      </c>
      <c r="C74" s="2">
        <v>43126</v>
      </c>
      <c r="D74" s="4">
        <v>0.54166666666666596</v>
      </c>
      <c r="E74" t="s">
        <v>22</v>
      </c>
      <c r="F74" t="s">
        <v>16</v>
      </c>
      <c r="G74" t="s">
        <v>25</v>
      </c>
      <c r="H74" s="5">
        <v>11</v>
      </c>
      <c r="I74" s="8">
        <f>IFERROR(VLOOKUP(Tabela1[[#This Row],[DDD]],#REF!,3,0),0)</f>
        <v>0</v>
      </c>
      <c r="J74" t="str">
        <f t="shared" si="3"/>
        <v>jan</v>
      </c>
      <c r="K74" t="str">
        <f t="shared" si="4"/>
        <v>2018</v>
      </c>
      <c r="L74" t="str">
        <f t="shared" si="5"/>
        <v>tarde</v>
      </c>
    </row>
    <row r="75" spans="2:12" x14ac:dyDescent="0.25">
      <c r="B75" t="s">
        <v>90</v>
      </c>
      <c r="C75" s="2">
        <v>42028</v>
      </c>
      <c r="D75" s="4">
        <v>0.58333333333333304</v>
      </c>
      <c r="E75" t="s">
        <v>8</v>
      </c>
      <c r="F75" t="s">
        <v>9</v>
      </c>
      <c r="G75" t="s">
        <v>10</v>
      </c>
      <c r="H75" s="5">
        <v>11</v>
      </c>
      <c r="I75" s="8">
        <f>IFERROR(VLOOKUP(Tabela1[[#This Row],[DDD]],#REF!,3,0),0)</f>
        <v>0</v>
      </c>
      <c r="J75" t="str">
        <f t="shared" si="3"/>
        <v>jan</v>
      </c>
      <c r="K75" t="str">
        <f t="shared" si="4"/>
        <v>2015</v>
      </c>
      <c r="L75" t="str">
        <f t="shared" si="5"/>
        <v>tarde</v>
      </c>
    </row>
    <row r="76" spans="2:12" x14ac:dyDescent="0.25">
      <c r="B76" t="s">
        <v>91</v>
      </c>
      <c r="C76" s="2">
        <v>42309</v>
      </c>
      <c r="D76" s="4">
        <v>0.625</v>
      </c>
      <c r="E76" t="s">
        <v>12</v>
      </c>
      <c r="F76" t="s">
        <v>13</v>
      </c>
      <c r="G76" t="s">
        <v>10</v>
      </c>
      <c r="H76" s="5">
        <v>21</v>
      </c>
      <c r="I76" s="8">
        <f>IFERROR(VLOOKUP(Tabela1[[#This Row],[DDD]],#REF!,3,0),0)</f>
        <v>0</v>
      </c>
      <c r="J76" t="str">
        <f t="shared" si="3"/>
        <v>nov</v>
      </c>
      <c r="K76" t="str">
        <f t="shared" si="4"/>
        <v>2015</v>
      </c>
      <c r="L76" t="str">
        <f t="shared" si="5"/>
        <v>tarde</v>
      </c>
    </row>
    <row r="77" spans="2:12" x14ac:dyDescent="0.25">
      <c r="B77" t="s">
        <v>92</v>
      </c>
      <c r="C77" s="2">
        <v>42698</v>
      </c>
      <c r="D77" s="4">
        <v>0.66666666666666596</v>
      </c>
      <c r="E77" t="s">
        <v>15</v>
      </c>
      <c r="F77" t="s">
        <v>16</v>
      </c>
      <c r="G77" t="s">
        <v>10</v>
      </c>
      <c r="H77" s="5">
        <v>21</v>
      </c>
      <c r="I77" s="8">
        <f>IFERROR(VLOOKUP(Tabela1[[#This Row],[DDD]],#REF!,3,0),0)</f>
        <v>0</v>
      </c>
      <c r="J77" t="str">
        <f t="shared" si="3"/>
        <v>nov</v>
      </c>
      <c r="K77" t="str">
        <f t="shared" si="4"/>
        <v>2016</v>
      </c>
      <c r="L77" t="str">
        <f t="shared" si="5"/>
        <v>tarde</v>
      </c>
    </row>
    <row r="78" spans="2:12" x14ac:dyDescent="0.25">
      <c r="B78" t="s">
        <v>93</v>
      </c>
      <c r="C78" s="2">
        <v>42494</v>
      </c>
      <c r="D78" s="4">
        <v>0.70833333333333304</v>
      </c>
      <c r="E78" t="s">
        <v>18</v>
      </c>
      <c r="F78" t="s">
        <v>9</v>
      </c>
      <c r="G78" t="s">
        <v>10</v>
      </c>
      <c r="H78" t="s">
        <v>94</v>
      </c>
      <c r="I78" s="8">
        <f>IFERROR(VLOOKUP(Tabela1[[#This Row],[DDD]],#REF!,3,0),0)</f>
        <v>0</v>
      </c>
      <c r="J78" t="str">
        <f t="shared" si="3"/>
        <v>mai</v>
      </c>
      <c r="K78" t="str">
        <f t="shared" si="4"/>
        <v>2016</v>
      </c>
      <c r="L78" t="str">
        <f t="shared" si="5"/>
        <v>tarde</v>
      </c>
    </row>
    <row r="79" spans="2:12" x14ac:dyDescent="0.25">
      <c r="B79" t="s">
        <v>95</v>
      </c>
      <c r="C79" s="2">
        <v>42422</v>
      </c>
      <c r="D79" s="4">
        <v>0.75</v>
      </c>
      <c r="E79" t="s">
        <v>20</v>
      </c>
      <c r="F79" t="s">
        <v>13</v>
      </c>
      <c r="G79" t="s">
        <v>10</v>
      </c>
      <c r="H79" s="5">
        <v>11</v>
      </c>
      <c r="I79" s="8">
        <f>IFERROR(VLOOKUP(Tabela1[[#This Row],[DDD]],#REF!,3,0),0)</f>
        <v>0</v>
      </c>
      <c r="J79" t="str">
        <f t="shared" si="3"/>
        <v>fev</v>
      </c>
      <c r="K79" t="str">
        <f t="shared" si="4"/>
        <v>2016</v>
      </c>
      <c r="L79" t="str">
        <f t="shared" si="5"/>
        <v>tarde</v>
      </c>
    </row>
    <row r="80" spans="2:12" x14ac:dyDescent="0.25">
      <c r="B80" t="s">
        <v>96</v>
      </c>
      <c r="C80" s="2">
        <v>42399</v>
      </c>
      <c r="D80" s="4">
        <v>0.33333333333333331</v>
      </c>
      <c r="E80" t="s">
        <v>22</v>
      </c>
      <c r="F80" t="s">
        <v>16</v>
      </c>
      <c r="G80" t="s">
        <v>10</v>
      </c>
      <c r="H80" s="5">
        <v>14</v>
      </c>
      <c r="I80" s="8">
        <f>IFERROR(VLOOKUP(Tabela1[[#This Row],[DDD]],#REF!,3,0),0)</f>
        <v>0</v>
      </c>
      <c r="J80" t="str">
        <f t="shared" si="3"/>
        <v>jan</v>
      </c>
      <c r="K80" t="str">
        <f t="shared" si="4"/>
        <v>2016</v>
      </c>
      <c r="L80" t="str">
        <f t="shared" si="5"/>
        <v>manhã</v>
      </c>
    </row>
    <row r="81" spans="2:12" x14ac:dyDescent="0.25">
      <c r="B81" t="s">
        <v>97</v>
      </c>
      <c r="C81" s="2">
        <v>42139</v>
      </c>
      <c r="D81" s="4">
        <v>0.375</v>
      </c>
      <c r="E81" t="s">
        <v>8</v>
      </c>
      <c r="F81" t="s">
        <v>9</v>
      </c>
      <c r="G81" t="s">
        <v>10</v>
      </c>
      <c r="H81" s="5">
        <v>11</v>
      </c>
      <c r="I81" s="8">
        <f>IFERROR(VLOOKUP(Tabela1[[#This Row],[DDD]],#REF!,3,0),0)</f>
        <v>0</v>
      </c>
      <c r="J81" t="str">
        <f t="shared" si="3"/>
        <v>mai</v>
      </c>
      <c r="K81" t="str">
        <f t="shared" si="4"/>
        <v>2015</v>
      </c>
      <c r="L81" t="str">
        <f t="shared" si="5"/>
        <v>manhã</v>
      </c>
    </row>
    <row r="82" spans="2:12" x14ac:dyDescent="0.25">
      <c r="B82" t="s">
        <v>98</v>
      </c>
      <c r="C82" s="2">
        <v>42430</v>
      </c>
      <c r="D82" s="4">
        <v>0.41666666666666702</v>
      </c>
      <c r="E82" t="s">
        <v>12</v>
      </c>
      <c r="F82" t="s">
        <v>13</v>
      </c>
      <c r="G82" t="s">
        <v>25</v>
      </c>
      <c r="H82" s="5">
        <v>92</v>
      </c>
      <c r="I82" s="8">
        <f>IFERROR(VLOOKUP(Tabela1[[#This Row],[DDD]],#REF!,3,0),0)</f>
        <v>0</v>
      </c>
      <c r="J82" t="str">
        <f t="shared" si="3"/>
        <v>mar</v>
      </c>
      <c r="K82" t="str">
        <f t="shared" si="4"/>
        <v>2016</v>
      </c>
      <c r="L82" t="str">
        <f t="shared" si="5"/>
        <v>manhã</v>
      </c>
    </row>
    <row r="83" spans="2:12" x14ac:dyDescent="0.25">
      <c r="B83" t="s">
        <v>99</v>
      </c>
      <c r="C83" s="2">
        <v>42729</v>
      </c>
      <c r="D83" s="4">
        <v>0.45833333333333298</v>
      </c>
      <c r="E83" t="s">
        <v>15</v>
      </c>
      <c r="F83" t="s">
        <v>16</v>
      </c>
      <c r="G83" t="s">
        <v>10</v>
      </c>
      <c r="H83" s="5">
        <v>87</v>
      </c>
      <c r="I83" s="8">
        <f>IFERROR(VLOOKUP(Tabela1[[#This Row],[DDD]],#REF!,3,0),0)</f>
        <v>0</v>
      </c>
      <c r="J83" t="str">
        <f t="shared" si="3"/>
        <v>dez</v>
      </c>
      <c r="K83" t="str">
        <f t="shared" si="4"/>
        <v>2016</v>
      </c>
      <c r="L83" t="str">
        <f t="shared" si="5"/>
        <v>manhã</v>
      </c>
    </row>
    <row r="84" spans="2:12" x14ac:dyDescent="0.25">
      <c r="B84" t="s">
        <v>100</v>
      </c>
      <c r="C84" s="2">
        <v>42158</v>
      </c>
      <c r="D84" s="4">
        <v>0.5</v>
      </c>
      <c r="E84" t="s">
        <v>18</v>
      </c>
      <c r="F84" t="s">
        <v>9</v>
      </c>
      <c r="G84" t="s">
        <v>10</v>
      </c>
      <c r="H84" t="s">
        <v>94</v>
      </c>
      <c r="I84" s="8">
        <f>IFERROR(VLOOKUP(Tabela1[[#This Row],[DDD]],#REF!,3,0),0)</f>
        <v>0</v>
      </c>
      <c r="J84" t="str">
        <f t="shared" si="3"/>
        <v>jun</v>
      </c>
      <c r="K84" t="str">
        <f t="shared" si="4"/>
        <v>2015</v>
      </c>
      <c r="L84" t="str">
        <f t="shared" si="5"/>
        <v>manhã</v>
      </c>
    </row>
    <row r="85" spans="2:12" x14ac:dyDescent="0.25">
      <c r="B85" t="s">
        <v>101</v>
      </c>
      <c r="C85" s="2">
        <v>42859</v>
      </c>
      <c r="D85" s="4">
        <v>0.54166666666666596</v>
      </c>
      <c r="E85" t="s">
        <v>20</v>
      </c>
      <c r="F85" t="s">
        <v>13</v>
      </c>
      <c r="G85" t="s">
        <v>10</v>
      </c>
      <c r="H85" s="5">
        <v>48</v>
      </c>
      <c r="I85" s="8">
        <f>IFERROR(VLOOKUP(Tabela1[[#This Row],[DDD]],#REF!,3,0),0)</f>
        <v>0</v>
      </c>
      <c r="J85" t="str">
        <f t="shared" si="3"/>
        <v>mai</v>
      </c>
      <c r="K85" t="str">
        <f t="shared" si="4"/>
        <v>2017</v>
      </c>
      <c r="L85" t="str">
        <f t="shared" si="5"/>
        <v>tarde</v>
      </c>
    </row>
    <row r="86" spans="2:12" x14ac:dyDescent="0.25">
      <c r="B86" t="s">
        <v>102</v>
      </c>
      <c r="C86" s="2">
        <v>42994</v>
      </c>
      <c r="D86" s="4">
        <v>0.58333333333333304</v>
      </c>
      <c r="E86" t="s">
        <v>22</v>
      </c>
      <c r="F86" t="s">
        <v>16</v>
      </c>
      <c r="G86" t="s">
        <v>10</v>
      </c>
      <c r="H86" s="5">
        <v>11</v>
      </c>
      <c r="I86" s="8">
        <f>IFERROR(VLOOKUP(Tabela1[[#This Row],[DDD]],#REF!,3,0),0)</f>
        <v>0</v>
      </c>
      <c r="J86" t="str">
        <f t="shared" si="3"/>
        <v>set</v>
      </c>
      <c r="K86" t="str">
        <f t="shared" si="4"/>
        <v>2017</v>
      </c>
      <c r="L86" t="str">
        <f t="shared" si="5"/>
        <v>tarde</v>
      </c>
    </row>
    <row r="87" spans="2:12" x14ac:dyDescent="0.25">
      <c r="B87" t="s">
        <v>103</v>
      </c>
      <c r="C87" s="2">
        <v>42858</v>
      </c>
      <c r="D87" s="4">
        <v>0.625</v>
      </c>
      <c r="E87" t="s">
        <v>8</v>
      </c>
      <c r="F87" t="s">
        <v>9</v>
      </c>
      <c r="G87" t="s">
        <v>10</v>
      </c>
      <c r="H87" s="5">
        <v>31</v>
      </c>
      <c r="I87" s="8">
        <f>IFERROR(VLOOKUP(Tabela1[[#This Row],[DDD]],#REF!,3,0),0)</f>
        <v>0</v>
      </c>
      <c r="J87" t="str">
        <f t="shared" si="3"/>
        <v>mai</v>
      </c>
      <c r="K87" t="str">
        <f t="shared" si="4"/>
        <v>2017</v>
      </c>
      <c r="L87" t="str">
        <f t="shared" si="5"/>
        <v>tarde</v>
      </c>
    </row>
    <row r="88" spans="2:12" x14ac:dyDescent="0.25">
      <c r="B88" t="s">
        <v>104</v>
      </c>
      <c r="C88" s="2">
        <v>42876</v>
      </c>
      <c r="D88" s="4">
        <v>0.66666666666666596</v>
      </c>
      <c r="E88" t="s">
        <v>12</v>
      </c>
      <c r="F88" t="s">
        <v>13</v>
      </c>
      <c r="G88" t="s">
        <v>10</v>
      </c>
      <c r="H88" s="5">
        <v>21</v>
      </c>
      <c r="I88" s="8">
        <f>IFERROR(VLOOKUP(Tabela1[[#This Row],[DDD]],#REF!,3,0),0)</f>
        <v>0</v>
      </c>
      <c r="J88" t="str">
        <f t="shared" si="3"/>
        <v>mai</v>
      </c>
      <c r="K88" t="str">
        <f t="shared" si="4"/>
        <v>2017</v>
      </c>
      <c r="L88" t="str">
        <f t="shared" si="5"/>
        <v>tarde</v>
      </c>
    </row>
    <row r="89" spans="2:12" x14ac:dyDescent="0.25">
      <c r="B89" t="s">
        <v>105</v>
      </c>
      <c r="C89" s="2">
        <v>43035</v>
      </c>
      <c r="D89" s="4">
        <v>0.70833333333333304</v>
      </c>
      <c r="E89" t="s">
        <v>15</v>
      </c>
      <c r="F89" t="s">
        <v>16</v>
      </c>
      <c r="G89" t="s">
        <v>10</v>
      </c>
      <c r="H89" s="5">
        <v>47</v>
      </c>
      <c r="I89" s="8">
        <f>IFERROR(VLOOKUP(Tabela1[[#This Row],[DDD]],#REF!,3,0),0)</f>
        <v>0</v>
      </c>
      <c r="J89" t="str">
        <f t="shared" si="3"/>
        <v>out</v>
      </c>
      <c r="K89" t="str">
        <f t="shared" si="4"/>
        <v>2017</v>
      </c>
      <c r="L89" t="str">
        <f t="shared" si="5"/>
        <v>tarde</v>
      </c>
    </row>
    <row r="90" spans="2:12" x14ac:dyDescent="0.25">
      <c r="B90" t="s">
        <v>106</v>
      </c>
      <c r="C90" s="2">
        <v>42706</v>
      </c>
      <c r="D90" s="4">
        <v>0.75</v>
      </c>
      <c r="E90" t="s">
        <v>18</v>
      </c>
      <c r="F90" t="s">
        <v>9</v>
      </c>
      <c r="G90" t="s">
        <v>25</v>
      </c>
      <c r="H90" s="5">
        <v>62</v>
      </c>
      <c r="I90" s="8">
        <f>IFERROR(VLOOKUP(Tabela1[[#This Row],[DDD]],#REF!,3,0),0)</f>
        <v>0</v>
      </c>
      <c r="J90" t="str">
        <f t="shared" si="3"/>
        <v>dez</v>
      </c>
      <c r="K90" t="str">
        <f t="shared" si="4"/>
        <v>2016</v>
      </c>
      <c r="L90" t="str">
        <f t="shared" si="5"/>
        <v>tarde</v>
      </c>
    </row>
    <row r="91" spans="2:12" x14ac:dyDescent="0.25">
      <c r="B91" t="s">
        <v>107</v>
      </c>
      <c r="C91" s="2">
        <v>42287</v>
      </c>
      <c r="D91" s="4">
        <v>0.33333333333333331</v>
      </c>
      <c r="E91" t="s">
        <v>20</v>
      </c>
      <c r="F91" t="s">
        <v>13</v>
      </c>
      <c r="G91" t="s">
        <v>10</v>
      </c>
      <c r="H91" s="5">
        <v>21</v>
      </c>
      <c r="I91" s="8">
        <f>IFERROR(VLOOKUP(Tabela1[[#This Row],[DDD]],#REF!,3,0),0)</f>
        <v>0</v>
      </c>
      <c r="J91" t="str">
        <f t="shared" si="3"/>
        <v>out</v>
      </c>
      <c r="K91" t="str">
        <f t="shared" si="4"/>
        <v>2015</v>
      </c>
      <c r="L91" t="str">
        <f t="shared" si="5"/>
        <v>manhã</v>
      </c>
    </row>
    <row r="92" spans="2:12" x14ac:dyDescent="0.25">
      <c r="B92" t="s">
        <v>108</v>
      </c>
      <c r="C92" s="2">
        <v>42837</v>
      </c>
      <c r="D92" s="4">
        <v>0.375</v>
      </c>
      <c r="E92" t="s">
        <v>22</v>
      </c>
      <c r="F92" t="s">
        <v>16</v>
      </c>
      <c r="G92" t="s">
        <v>10</v>
      </c>
      <c r="H92" s="5">
        <v>11</v>
      </c>
      <c r="I92" s="8">
        <f>IFERROR(VLOOKUP(Tabela1[[#This Row],[DDD]],#REF!,3,0),0)</f>
        <v>0</v>
      </c>
      <c r="J92" t="str">
        <f t="shared" si="3"/>
        <v>abr</v>
      </c>
      <c r="K92" t="str">
        <f t="shared" si="4"/>
        <v>2017</v>
      </c>
      <c r="L92" t="str">
        <f t="shared" si="5"/>
        <v>manhã</v>
      </c>
    </row>
    <row r="93" spans="2:12" x14ac:dyDescent="0.25">
      <c r="B93" t="s">
        <v>109</v>
      </c>
      <c r="C93" s="2">
        <v>42404</v>
      </c>
      <c r="D93" s="4">
        <v>0.41666666666666702</v>
      </c>
      <c r="E93" t="s">
        <v>8</v>
      </c>
      <c r="F93" t="s">
        <v>9</v>
      </c>
      <c r="G93" t="s">
        <v>10</v>
      </c>
      <c r="H93" s="5">
        <v>51</v>
      </c>
      <c r="I93" s="8">
        <f>IFERROR(VLOOKUP(Tabela1[[#This Row],[DDD]],#REF!,3,0),0)</f>
        <v>0</v>
      </c>
      <c r="J93" t="str">
        <f t="shared" si="3"/>
        <v>fev</v>
      </c>
      <c r="K93" t="str">
        <f t="shared" si="4"/>
        <v>2016</v>
      </c>
      <c r="L93" t="str">
        <f t="shared" si="5"/>
        <v>manhã</v>
      </c>
    </row>
    <row r="94" spans="2:12" x14ac:dyDescent="0.25">
      <c r="B94" t="s">
        <v>110</v>
      </c>
      <c r="C94" s="2">
        <v>43104</v>
      </c>
      <c r="D94" s="4">
        <v>0.45833333333333298</v>
      </c>
      <c r="E94" t="s">
        <v>12</v>
      </c>
      <c r="F94" t="s">
        <v>13</v>
      </c>
      <c r="G94" t="s">
        <v>10</v>
      </c>
      <c r="H94" s="5">
        <v>11</v>
      </c>
      <c r="I94" s="8">
        <f>IFERROR(VLOOKUP(Tabela1[[#This Row],[DDD]],#REF!,3,0),0)</f>
        <v>0</v>
      </c>
      <c r="J94" t="str">
        <f t="shared" si="3"/>
        <v>jan</v>
      </c>
      <c r="K94" t="str">
        <f t="shared" si="4"/>
        <v>2018</v>
      </c>
      <c r="L94" t="str">
        <f t="shared" si="5"/>
        <v>manhã</v>
      </c>
    </row>
    <row r="95" spans="2:12" x14ac:dyDescent="0.25">
      <c r="B95" t="s">
        <v>111</v>
      </c>
      <c r="C95" s="2">
        <v>43050</v>
      </c>
      <c r="D95" s="4">
        <v>0.5</v>
      </c>
      <c r="E95" t="s">
        <v>15</v>
      </c>
      <c r="F95" t="s">
        <v>16</v>
      </c>
      <c r="G95" t="s">
        <v>10</v>
      </c>
      <c r="H95" s="5">
        <v>62</v>
      </c>
      <c r="I95" s="8">
        <f>IFERROR(VLOOKUP(Tabela1[[#This Row],[DDD]],#REF!,3,0),0)</f>
        <v>0</v>
      </c>
      <c r="J95" t="str">
        <f t="shared" si="3"/>
        <v>nov</v>
      </c>
      <c r="K95" t="str">
        <f t="shared" si="4"/>
        <v>2017</v>
      </c>
      <c r="L95" t="str">
        <f t="shared" si="5"/>
        <v>manhã</v>
      </c>
    </row>
    <row r="96" spans="2:12" x14ac:dyDescent="0.25">
      <c r="B96" t="s">
        <v>112</v>
      </c>
      <c r="C96" s="2">
        <v>42686</v>
      </c>
      <c r="D96" s="4">
        <v>0.54166666666666596</v>
      </c>
      <c r="E96" t="s">
        <v>18</v>
      </c>
      <c r="F96" t="s">
        <v>9</v>
      </c>
      <c r="G96" t="s">
        <v>10</v>
      </c>
      <c r="H96" s="5">
        <v>61</v>
      </c>
      <c r="I96" s="8">
        <f>IFERROR(VLOOKUP(Tabela1[[#This Row],[DDD]],#REF!,3,0),0)</f>
        <v>0</v>
      </c>
      <c r="J96" t="str">
        <f t="shared" si="3"/>
        <v>nov</v>
      </c>
      <c r="K96" t="str">
        <f t="shared" si="4"/>
        <v>2016</v>
      </c>
      <c r="L96" t="str">
        <f t="shared" si="5"/>
        <v>tarde</v>
      </c>
    </row>
    <row r="97" spans="2:12" x14ac:dyDescent="0.25">
      <c r="B97" t="s">
        <v>113</v>
      </c>
      <c r="C97" s="2">
        <v>42935</v>
      </c>
      <c r="D97" s="4">
        <v>0.58333333333333304</v>
      </c>
      <c r="E97" t="s">
        <v>20</v>
      </c>
      <c r="F97" t="s">
        <v>13</v>
      </c>
      <c r="G97" t="s">
        <v>10</v>
      </c>
      <c r="H97" s="5">
        <v>21</v>
      </c>
      <c r="I97" s="8">
        <f>IFERROR(VLOOKUP(Tabela1[[#This Row],[DDD]],#REF!,3,0),0)</f>
        <v>0</v>
      </c>
      <c r="J97" t="str">
        <f t="shared" si="3"/>
        <v>jul</v>
      </c>
      <c r="K97" t="str">
        <f t="shared" si="4"/>
        <v>2017</v>
      </c>
      <c r="L97" t="str">
        <f t="shared" si="5"/>
        <v>tarde</v>
      </c>
    </row>
    <row r="98" spans="2:12" x14ac:dyDescent="0.25">
      <c r="B98" t="s">
        <v>114</v>
      </c>
      <c r="C98" s="2">
        <v>43144</v>
      </c>
      <c r="D98" s="4">
        <v>0.625</v>
      </c>
      <c r="E98" t="s">
        <v>22</v>
      </c>
      <c r="F98" t="s">
        <v>16</v>
      </c>
      <c r="G98" t="s">
        <v>25</v>
      </c>
      <c r="H98" s="5">
        <v>16</v>
      </c>
      <c r="I98" s="8">
        <f>IFERROR(VLOOKUP(Tabela1[[#This Row],[DDD]],#REF!,3,0),0)</f>
        <v>0</v>
      </c>
      <c r="J98" t="str">
        <f t="shared" si="3"/>
        <v>fev</v>
      </c>
      <c r="K98" t="str">
        <f t="shared" si="4"/>
        <v>2018</v>
      </c>
      <c r="L98" t="str">
        <f t="shared" si="5"/>
        <v>tarde</v>
      </c>
    </row>
    <row r="99" spans="2:12" x14ac:dyDescent="0.25">
      <c r="B99" t="s">
        <v>115</v>
      </c>
      <c r="C99" s="2">
        <v>43054</v>
      </c>
      <c r="D99" s="4">
        <v>0.66666666666666596</v>
      </c>
      <c r="E99" t="s">
        <v>8</v>
      </c>
      <c r="F99" t="s">
        <v>9</v>
      </c>
      <c r="G99" t="s">
        <v>10</v>
      </c>
      <c r="H99" s="5">
        <v>11</v>
      </c>
      <c r="I99" s="8">
        <f>IFERROR(VLOOKUP(Tabela1[[#This Row],[DDD]],#REF!,3,0),0)</f>
        <v>0</v>
      </c>
      <c r="J99" t="str">
        <f t="shared" si="3"/>
        <v>nov</v>
      </c>
      <c r="K99" t="str">
        <f t="shared" si="4"/>
        <v>2017</v>
      </c>
      <c r="L99" t="str">
        <f t="shared" si="5"/>
        <v>tarde</v>
      </c>
    </row>
    <row r="100" spans="2:12" x14ac:dyDescent="0.25">
      <c r="B100" t="s">
        <v>116</v>
      </c>
      <c r="C100" s="2">
        <v>43249</v>
      </c>
      <c r="D100" s="4">
        <v>0.70833333333333304</v>
      </c>
      <c r="E100" t="s">
        <v>12</v>
      </c>
      <c r="F100" t="s">
        <v>13</v>
      </c>
      <c r="G100" t="s">
        <v>10</v>
      </c>
      <c r="H100" s="5">
        <v>11</v>
      </c>
      <c r="I100" s="8">
        <f>IFERROR(VLOOKUP(Tabela1[[#This Row],[DDD]],#REF!,3,0),0)</f>
        <v>0</v>
      </c>
      <c r="J100" t="str">
        <f t="shared" si="3"/>
        <v>mai</v>
      </c>
      <c r="K100" t="str">
        <f t="shared" si="4"/>
        <v>2018</v>
      </c>
      <c r="L100" t="str">
        <f t="shared" si="5"/>
        <v>tarde</v>
      </c>
    </row>
    <row r="101" spans="2:12" x14ac:dyDescent="0.25">
      <c r="B101" t="s">
        <v>117</v>
      </c>
      <c r="C101" s="2">
        <v>43203</v>
      </c>
      <c r="D101" s="4">
        <v>0.75</v>
      </c>
      <c r="E101" t="s">
        <v>15</v>
      </c>
      <c r="F101" t="s">
        <v>16</v>
      </c>
      <c r="G101" t="s">
        <v>10</v>
      </c>
      <c r="H101" s="5">
        <v>11</v>
      </c>
      <c r="I101" s="8">
        <f>IFERROR(VLOOKUP(Tabela1[[#This Row],[DDD]],#REF!,3,0),0)</f>
        <v>0</v>
      </c>
      <c r="J101" t="str">
        <f t="shared" si="3"/>
        <v>abr</v>
      </c>
      <c r="K101" t="str">
        <f t="shared" si="4"/>
        <v>2018</v>
      </c>
      <c r="L101" t="str">
        <f t="shared" si="5"/>
        <v>tarde</v>
      </c>
    </row>
    <row r="102" spans="2:12" x14ac:dyDescent="0.25">
      <c r="B102" t="s">
        <v>118</v>
      </c>
      <c r="C102" s="2">
        <v>42784</v>
      </c>
      <c r="D102" s="4">
        <v>0.33333333333333331</v>
      </c>
      <c r="E102" t="s">
        <v>18</v>
      </c>
      <c r="F102" t="s">
        <v>9</v>
      </c>
      <c r="G102" t="s">
        <v>10</v>
      </c>
      <c r="H102" s="5">
        <v>71</v>
      </c>
      <c r="I102" s="8">
        <f>IFERROR(VLOOKUP(Tabela1[[#This Row],[DDD]],#REF!,3,0),0)</f>
        <v>0</v>
      </c>
      <c r="J102" t="str">
        <f t="shared" si="3"/>
        <v>fev</v>
      </c>
      <c r="K102" t="str">
        <f t="shared" si="4"/>
        <v>2017</v>
      </c>
      <c r="L102" t="str">
        <f t="shared" si="5"/>
        <v>manhã</v>
      </c>
    </row>
    <row r="103" spans="2:12" x14ac:dyDescent="0.25">
      <c r="B103" t="s">
        <v>119</v>
      </c>
      <c r="C103" s="2">
        <v>42655</v>
      </c>
      <c r="D103" s="4">
        <v>0.375</v>
      </c>
      <c r="E103" t="s">
        <v>20</v>
      </c>
      <c r="F103" t="s">
        <v>13</v>
      </c>
      <c r="G103" t="s">
        <v>10</v>
      </c>
      <c r="H103" s="5">
        <v>11</v>
      </c>
      <c r="I103" s="8">
        <f>IFERROR(VLOOKUP(Tabela1[[#This Row],[DDD]],#REF!,3,0),0)</f>
        <v>0</v>
      </c>
      <c r="J103" t="str">
        <f t="shared" si="3"/>
        <v>out</v>
      </c>
      <c r="K103" t="str">
        <f t="shared" si="4"/>
        <v>2016</v>
      </c>
      <c r="L103" t="str">
        <f t="shared" si="5"/>
        <v>manhã</v>
      </c>
    </row>
    <row r="104" spans="2:12" x14ac:dyDescent="0.25">
      <c r="B104" t="s">
        <v>120</v>
      </c>
      <c r="C104" s="2">
        <v>42516</v>
      </c>
      <c r="D104" s="4">
        <v>0.41666666666666702</v>
      </c>
      <c r="E104" t="s">
        <v>22</v>
      </c>
      <c r="F104" t="s">
        <v>16</v>
      </c>
      <c r="G104" t="s">
        <v>10</v>
      </c>
      <c r="H104" s="5">
        <v>11</v>
      </c>
      <c r="I104" s="8">
        <f>IFERROR(VLOOKUP(Tabela1[[#This Row],[DDD]],#REF!,3,0),0)</f>
        <v>0</v>
      </c>
      <c r="J104" t="str">
        <f t="shared" si="3"/>
        <v>mai</v>
      </c>
      <c r="K104" t="str">
        <f t="shared" si="4"/>
        <v>2016</v>
      </c>
      <c r="L104" t="str">
        <f t="shared" si="5"/>
        <v>manhã</v>
      </c>
    </row>
    <row r="105" spans="2:12" x14ac:dyDescent="0.25">
      <c r="B105" t="s">
        <v>121</v>
      </c>
      <c r="C105" s="2">
        <v>42772</v>
      </c>
      <c r="D105" s="4">
        <v>0.45833333333333298</v>
      </c>
      <c r="E105" t="s">
        <v>8</v>
      </c>
      <c r="F105" t="s">
        <v>9</v>
      </c>
      <c r="G105" t="s">
        <v>10</v>
      </c>
      <c r="H105" s="5">
        <v>41</v>
      </c>
      <c r="I105" s="8">
        <f>IFERROR(VLOOKUP(Tabela1[[#This Row],[DDD]],#REF!,3,0),0)</f>
        <v>0</v>
      </c>
      <c r="J105" t="str">
        <f t="shared" si="3"/>
        <v>fev</v>
      </c>
      <c r="K105" t="str">
        <f t="shared" si="4"/>
        <v>2017</v>
      </c>
      <c r="L105" t="str">
        <f t="shared" si="5"/>
        <v>manhã</v>
      </c>
    </row>
    <row r="106" spans="2:12" x14ac:dyDescent="0.25">
      <c r="B106" t="s">
        <v>122</v>
      </c>
      <c r="C106" s="2">
        <v>42157</v>
      </c>
      <c r="D106" s="4">
        <v>0.5</v>
      </c>
      <c r="E106" t="s">
        <v>12</v>
      </c>
      <c r="F106" t="s">
        <v>13</v>
      </c>
      <c r="G106" t="s">
        <v>25</v>
      </c>
      <c r="H106" s="5">
        <v>19</v>
      </c>
      <c r="I106" s="8">
        <f>IFERROR(VLOOKUP(Tabela1[[#This Row],[DDD]],#REF!,3,0),0)</f>
        <v>0</v>
      </c>
      <c r="J106" t="str">
        <f t="shared" si="3"/>
        <v>jun</v>
      </c>
      <c r="K106" t="str">
        <f t="shared" si="4"/>
        <v>2015</v>
      </c>
      <c r="L106" t="str">
        <f t="shared" si="5"/>
        <v>manhã</v>
      </c>
    </row>
    <row r="107" spans="2:12" x14ac:dyDescent="0.25">
      <c r="B107" t="s">
        <v>123</v>
      </c>
      <c r="C107" s="2">
        <v>43171</v>
      </c>
      <c r="D107" s="4">
        <v>0.54166666666666596</v>
      </c>
      <c r="E107" t="s">
        <v>15</v>
      </c>
      <c r="F107" t="s">
        <v>16</v>
      </c>
      <c r="G107" t="s">
        <v>10</v>
      </c>
      <c r="H107" s="5">
        <v>61</v>
      </c>
      <c r="I107" s="8">
        <f>IFERROR(VLOOKUP(Tabela1[[#This Row],[DDD]],#REF!,3,0),0)</f>
        <v>0</v>
      </c>
      <c r="J107" t="str">
        <f t="shared" si="3"/>
        <v>mar</v>
      </c>
      <c r="K107" t="str">
        <f t="shared" si="4"/>
        <v>2018</v>
      </c>
      <c r="L107" t="str">
        <f t="shared" si="5"/>
        <v>tarde</v>
      </c>
    </row>
    <row r="108" spans="2:12" x14ac:dyDescent="0.25">
      <c r="B108" t="s">
        <v>124</v>
      </c>
      <c r="C108" s="2">
        <v>42417</v>
      </c>
      <c r="D108" s="4">
        <v>0.58333333333333304</v>
      </c>
      <c r="E108" t="s">
        <v>18</v>
      </c>
      <c r="F108" t="s">
        <v>9</v>
      </c>
      <c r="G108" t="s">
        <v>10</v>
      </c>
      <c r="H108" s="5">
        <v>19</v>
      </c>
      <c r="I108" s="8">
        <f>IFERROR(VLOOKUP(Tabela1[[#This Row],[DDD]],#REF!,3,0),0)</f>
        <v>0</v>
      </c>
      <c r="J108" t="str">
        <f t="shared" si="3"/>
        <v>fev</v>
      </c>
      <c r="K108" t="str">
        <f t="shared" si="4"/>
        <v>2016</v>
      </c>
      <c r="L108" t="str">
        <f t="shared" si="5"/>
        <v>tarde</v>
      </c>
    </row>
    <row r="109" spans="2:12" x14ac:dyDescent="0.25">
      <c r="B109" t="s">
        <v>125</v>
      </c>
      <c r="C109" s="2">
        <v>42645</v>
      </c>
      <c r="D109" s="4">
        <v>0.625</v>
      </c>
      <c r="E109" t="s">
        <v>20</v>
      </c>
      <c r="F109" t="s">
        <v>13</v>
      </c>
      <c r="G109" t="s">
        <v>10</v>
      </c>
      <c r="H109" s="5">
        <v>96</v>
      </c>
      <c r="I109" s="8">
        <f>IFERROR(VLOOKUP(Tabela1[[#This Row],[DDD]],#REF!,3,0),0)</f>
        <v>0</v>
      </c>
      <c r="J109" t="str">
        <f t="shared" si="3"/>
        <v>out</v>
      </c>
      <c r="K109" t="str">
        <f t="shared" si="4"/>
        <v>2016</v>
      </c>
      <c r="L109" t="str">
        <f t="shared" si="5"/>
        <v>tarde</v>
      </c>
    </row>
    <row r="110" spans="2:12" x14ac:dyDescent="0.25">
      <c r="B110" t="s">
        <v>126</v>
      </c>
      <c r="C110" s="2">
        <v>42719</v>
      </c>
      <c r="D110" s="4">
        <v>0.66666666666666596</v>
      </c>
      <c r="E110" t="s">
        <v>22</v>
      </c>
      <c r="F110" t="s">
        <v>16</v>
      </c>
      <c r="G110" t="s">
        <v>10</v>
      </c>
      <c r="H110" s="5">
        <v>62</v>
      </c>
      <c r="I110" s="8">
        <f>IFERROR(VLOOKUP(Tabela1[[#This Row],[DDD]],#REF!,3,0),0)</f>
        <v>0</v>
      </c>
      <c r="J110" t="str">
        <f t="shared" si="3"/>
        <v>dez</v>
      </c>
      <c r="K110" t="str">
        <f t="shared" si="4"/>
        <v>2016</v>
      </c>
      <c r="L110" t="str">
        <f t="shared" si="5"/>
        <v>tarde</v>
      </c>
    </row>
    <row r="111" spans="2:12" x14ac:dyDescent="0.25">
      <c r="B111" t="s">
        <v>127</v>
      </c>
      <c r="C111" s="2">
        <v>42895</v>
      </c>
      <c r="D111" s="4">
        <v>0.70833333333333304</v>
      </c>
      <c r="E111" t="s">
        <v>8</v>
      </c>
      <c r="F111" t="s">
        <v>9</v>
      </c>
      <c r="G111" t="s">
        <v>10</v>
      </c>
      <c r="H111" s="5">
        <v>11</v>
      </c>
      <c r="I111" s="8">
        <f>IFERROR(VLOOKUP(Tabela1[[#This Row],[DDD]],#REF!,3,0),0)</f>
        <v>0</v>
      </c>
      <c r="J111" t="str">
        <f t="shared" si="3"/>
        <v>jun</v>
      </c>
      <c r="K111" t="str">
        <f t="shared" si="4"/>
        <v>2017</v>
      </c>
      <c r="L111" t="str">
        <f t="shared" si="5"/>
        <v>tarde</v>
      </c>
    </row>
    <row r="112" spans="2:12" x14ac:dyDescent="0.25">
      <c r="B112" t="s">
        <v>128</v>
      </c>
      <c r="C112" s="2">
        <v>42440</v>
      </c>
      <c r="D112" s="4">
        <v>0.75</v>
      </c>
      <c r="E112" t="s">
        <v>12</v>
      </c>
      <c r="F112" t="s">
        <v>13</v>
      </c>
      <c r="G112" t="s">
        <v>10</v>
      </c>
      <c r="H112" s="5">
        <v>11</v>
      </c>
      <c r="I112" s="8">
        <f>IFERROR(VLOOKUP(Tabela1[[#This Row],[DDD]],#REF!,3,0),0)</f>
        <v>0</v>
      </c>
      <c r="J112" t="str">
        <f t="shared" si="3"/>
        <v>mar</v>
      </c>
      <c r="K112" t="str">
        <f t="shared" si="4"/>
        <v>2016</v>
      </c>
      <c r="L112" t="str">
        <f t="shared" si="5"/>
        <v>tarde</v>
      </c>
    </row>
    <row r="113" spans="2:12" x14ac:dyDescent="0.25">
      <c r="B113" t="s">
        <v>129</v>
      </c>
      <c r="C113" s="2">
        <v>43009</v>
      </c>
      <c r="D113" s="4">
        <v>0.33333333333333331</v>
      </c>
      <c r="E113" t="s">
        <v>15</v>
      </c>
      <c r="F113" t="s">
        <v>16</v>
      </c>
      <c r="G113" t="s">
        <v>10</v>
      </c>
      <c r="H113" s="5">
        <v>11</v>
      </c>
      <c r="I113" s="8">
        <f>IFERROR(VLOOKUP(Tabela1[[#This Row],[DDD]],#REF!,3,0),0)</f>
        <v>0</v>
      </c>
      <c r="J113" t="str">
        <f t="shared" si="3"/>
        <v>out</v>
      </c>
      <c r="K113" t="str">
        <f t="shared" si="4"/>
        <v>2017</v>
      </c>
      <c r="L113" t="str">
        <f t="shared" si="5"/>
        <v>manhã</v>
      </c>
    </row>
    <row r="114" spans="2:12" x14ac:dyDescent="0.25">
      <c r="B114" t="s">
        <v>130</v>
      </c>
      <c r="C114" s="2">
        <v>42250</v>
      </c>
      <c r="D114" s="4">
        <v>0.375</v>
      </c>
      <c r="E114" t="s">
        <v>18</v>
      </c>
      <c r="F114" t="s">
        <v>9</v>
      </c>
      <c r="G114" t="s">
        <v>25</v>
      </c>
      <c r="H114" s="5">
        <v>11</v>
      </c>
      <c r="I114" s="8">
        <f>IFERROR(VLOOKUP(Tabela1[[#This Row],[DDD]],#REF!,3,0),0)</f>
        <v>0</v>
      </c>
      <c r="J114" t="str">
        <f t="shared" si="3"/>
        <v>set</v>
      </c>
      <c r="K114" t="str">
        <f t="shared" si="4"/>
        <v>2015</v>
      </c>
      <c r="L114" t="str">
        <f t="shared" si="5"/>
        <v>manhã</v>
      </c>
    </row>
    <row r="115" spans="2:12" x14ac:dyDescent="0.25">
      <c r="B115" t="s">
        <v>131</v>
      </c>
      <c r="C115" s="2">
        <v>42660</v>
      </c>
      <c r="D115" s="4">
        <v>0.41666666666666702</v>
      </c>
      <c r="E115" t="s">
        <v>20</v>
      </c>
      <c r="F115" t="s">
        <v>13</v>
      </c>
      <c r="G115" t="s">
        <v>10</v>
      </c>
      <c r="H115" s="5">
        <v>45</v>
      </c>
      <c r="I115" s="8">
        <f>IFERROR(VLOOKUP(Tabela1[[#This Row],[DDD]],#REF!,3,0),0)</f>
        <v>0</v>
      </c>
      <c r="J115" t="str">
        <f t="shared" si="3"/>
        <v>out</v>
      </c>
      <c r="K115" t="str">
        <f t="shared" si="4"/>
        <v>2016</v>
      </c>
      <c r="L115" t="str">
        <f t="shared" si="5"/>
        <v>manhã</v>
      </c>
    </row>
    <row r="116" spans="2:12" x14ac:dyDescent="0.25">
      <c r="B116" t="s">
        <v>132</v>
      </c>
      <c r="C116" s="2">
        <v>43056</v>
      </c>
      <c r="D116" s="4">
        <v>0.45833333333333298</v>
      </c>
      <c r="E116" t="s">
        <v>22</v>
      </c>
      <c r="F116" t="s">
        <v>16</v>
      </c>
      <c r="G116" t="s">
        <v>10</v>
      </c>
      <c r="H116" s="5">
        <v>34</v>
      </c>
      <c r="I116" s="8">
        <f>IFERROR(VLOOKUP(Tabela1[[#This Row],[DDD]],#REF!,3,0),0)</f>
        <v>0</v>
      </c>
      <c r="J116" t="str">
        <f t="shared" si="3"/>
        <v>nov</v>
      </c>
      <c r="K116" t="str">
        <f t="shared" si="4"/>
        <v>2017</v>
      </c>
      <c r="L116" t="str">
        <f t="shared" si="5"/>
        <v>manhã</v>
      </c>
    </row>
    <row r="117" spans="2:12" x14ac:dyDescent="0.25">
      <c r="B117" t="s">
        <v>133</v>
      </c>
      <c r="C117" s="2">
        <v>42826</v>
      </c>
      <c r="D117" s="4">
        <v>0.5</v>
      </c>
      <c r="E117" t="s">
        <v>8</v>
      </c>
      <c r="F117" t="s">
        <v>9</v>
      </c>
      <c r="G117" t="s">
        <v>10</v>
      </c>
      <c r="H117" s="5">
        <v>41</v>
      </c>
      <c r="I117" s="8">
        <f>IFERROR(VLOOKUP(Tabela1[[#This Row],[DDD]],#REF!,3,0),0)</f>
        <v>0</v>
      </c>
      <c r="J117" t="str">
        <f t="shared" si="3"/>
        <v>abr</v>
      </c>
      <c r="K117" t="str">
        <f t="shared" si="4"/>
        <v>2017</v>
      </c>
      <c r="L117" t="str">
        <f t="shared" si="5"/>
        <v>manhã</v>
      </c>
    </row>
    <row r="118" spans="2:12" x14ac:dyDescent="0.25">
      <c r="B118" t="s">
        <v>134</v>
      </c>
      <c r="C118" s="2">
        <v>42977</v>
      </c>
      <c r="D118" s="4">
        <v>0.54166666666666596</v>
      </c>
      <c r="E118" t="s">
        <v>12</v>
      </c>
      <c r="F118" t="s">
        <v>13</v>
      </c>
      <c r="G118" t="s">
        <v>10</v>
      </c>
      <c r="H118" s="5">
        <v>11</v>
      </c>
      <c r="I118" s="8">
        <f>IFERROR(VLOOKUP(Tabela1[[#This Row],[DDD]],#REF!,3,0),0)</f>
        <v>0</v>
      </c>
      <c r="J118" t="str">
        <f t="shared" si="3"/>
        <v>ago</v>
      </c>
      <c r="K118" t="str">
        <f t="shared" si="4"/>
        <v>2017</v>
      </c>
      <c r="L118" t="str">
        <f t="shared" si="5"/>
        <v>tarde</v>
      </c>
    </row>
    <row r="119" spans="2:12" x14ac:dyDescent="0.25">
      <c r="B119" t="s">
        <v>135</v>
      </c>
      <c r="C119" s="2">
        <v>42928</v>
      </c>
      <c r="D119" s="4">
        <v>0.58333333333333304</v>
      </c>
      <c r="E119" t="s">
        <v>15</v>
      </c>
      <c r="F119" t="s">
        <v>16</v>
      </c>
      <c r="G119" t="s">
        <v>10</v>
      </c>
      <c r="H119" s="5">
        <v>21</v>
      </c>
      <c r="I119" s="8">
        <f>IFERROR(VLOOKUP(Tabela1[[#This Row],[DDD]],#REF!,3,0),0)</f>
        <v>0</v>
      </c>
      <c r="J119" t="str">
        <f t="shared" si="3"/>
        <v>jul</v>
      </c>
      <c r="K119" t="str">
        <f t="shared" si="4"/>
        <v>2017</v>
      </c>
      <c r="L119" t="str">
        <f t="shared" si="5"/>
        <v>tarde</v>
      </c>
    </row>
    <row r="120" spans="2:12" x14ac:dyDescent="0.25">
      <c r="B120" t="s">
        <v>136</v>
      </c>
      <c r="C120" s="2">
        <v>42941</v>
      </c>
      <c r="D120" s="4">
        <v>0.625</v>
      </c>
      <c r="E120" t="s">
        <v>18</v>
      </c>
      <c r="F120" t="s">
        <v>9</v>
      </c>
      <c r="G120" t="s">
        <v>10</v>
      </c>
      <c r="H120" s="5">
        <v>21</v>
      </c>
      <c r="I120" s="8">
        <f>IFERROR(VLOOKUP(Tabela1[[#This Row],[DDD]],#REF!,3,0),0)</f>
        <v>0</v>
      </c>
      <c r="J120" t="str">
        <f t="shared" si="3"/>
        <v>jul</v>
      </c>
      <c r="K120" t="str">
        <f t="shared" si="4"/>
        <v>2017</v>
      </c>
      <c r="L120" t="str">
        <f t="shared" si="5"/>
        <v>tarde</v>
      </c>
    </row>
    <row r="121" spans="2:12" x14ac:dyDescent="0.25">
      <c r="B121" t="s">
        <v>137</v>
      </c>
      <c r="C121" s="2">
        <v>43311</v>
      </c>
      <c r="D121" s="4">
        <v>0.66666666666666596</v>
      </c>
      <c r="E121" t="s">
        <v>20</v>
      </c>
      <c r="F121" t="s">
        <v>13</v>
      </c>
      <c r="G121" t="s">
        <v>10</v>
      </c>
      <c r="H121" s="5">
        <v>48</v>
      </c>
      <c r="I121" s="8">
        <f>IFERROR(VLOOKUP(Tabela1[[#This Row],[DDD]],#REF!,3,0),0)</f>
        <v>0</v>
      </c>
      <c r="J121" t="str">
        <f t="shared" si="3"/>
        <v>jul</v>
      </c>
      <c r="K121" t="str">
        <f t="shared" si="4"/>
        <v>2018</v>
      </c>
      <c r="L121" t="str">
        <f t="shared" si="5"/>
        <v>tarde</v>
      </c>
    </row>
    <row r="122" spans="2:12" x14ac:dyDescent="0.25">
      <c r="B122" t="s">
        <v>138</v>
      </c>
      <c r="C122" s="2">
        <v>43233</v>
      </c>
      <c r="D122" s="4">
        <v>0.70833333333333304</v>
      </c>
      <c r="E122" t="s">
        <v>22</v>
      </c>
      <c r="F122" t="s">
        <v>16</v>
      </c>
      <c r="G122" t="s">
        <v>25</v>
      </c>
      <c r="H122" s="5">
        <v>53</v>
      </c>
      <c r="I122" s="8">
        <f>IFERROR(VLOOKUP(Tabela1[[#This Row],[DDD]],#REF!,3,0),0)</f>
        <v>0</v>
      </c>
      <c r="J122" t="str">
        <f t="shared" si="3"/>
        <v>mai</v>
      </c>
      <c r="K122" t="str">
        <f t="shared" si="4"/>
        <v>2018</v>
      </c>
      <c r="L122" t="str">
        <f t="shared" si="5"/>
        <v>tarde</v>
      </c>
    </row>
    <row r="123" spans="2:12" x14ac:dyDescent="0.25">
      <c r="B123" t="s">
        <v>139</v>
      </c>
      <c r="C123" s="2">
        <v>42543</v>
      </c>
      <c r="D123" s="4">
        <v>0.75</v>
      </c>
      <c r="E123" t="s">
        <v>8</v>
      </c>
      <c r="F123" t="s">
        <v>9</v>
      </c>
      <c r="G123" t="s">
        <v>10</v>
      </c>
      <c r="H123" s="5">
        <v>35</v>
      </c>
      <c r="I123" s="8">
        <f>IFERROR(VLOOKUP(Tabela1[[#This Row],[DDD]],#REF!,3,0),0)</f>
        <v>0</v>
      </c>
      <c r="J123" t="str">
        <f t="shared" si="3"/>
        <v>jun</v>
      </c>
      <c r="K123" t="str">
        <f t="shared" si="4"/>
        <v>2016</v>
      </c>
      <c r="L123" t="str">
        <f t="shared" si="5"/>
        <v>tarde</v>
      </c>
    </row>
    <row r="124" spans="2:12" x14ac:dyDescent="0.25">
      <c r="B124" t="s">
        <v>140</v>
      </c>
      <c r="C124" s="2">
        <v>42724</v>
      </c>
      <c r="D124" s="4">
        <v>0.33333333333333331</v>
      </c>
      <c r="E124" t="s">
        <v>12</v>
      </c>
      <c r="F124" t="s">
        <v>13</v>
      </c>
      <c r="G124" t="s">
        <v>10</v>
      </c>
      <c r="H124" s="5">
        <v>71</v>
      </c>
      <c r="I124" s="8">
        <f>IFERROR(VLOOKUP(Tabela1[[#This Row],[DDD]],#REF!,3,0),0)</f>
        <v>0</v>
      </c>
      <c r="J124" t="str">
        <f t="shared" si="3"/>
        <v>dez</v>
      </c>
      <c r="K124" t="str">
        <f t="shared" si="4"/>
        <v>2016</v>
      </c>
      <c r="L124" t="str">
        <f t="shared" si="5"/>
        <v>manhã</v>
      </c>
    </row>
    <row r="125" spans="2:12" x14ac:dyDescent="0.25">
      <c r="B125" t="s">
        <v>141</v>
      </c>
      <c r="C125" s="2">
        <v>43065</v>
      </c>
      <c r="D125" s="4">
        <v>0.375</v>
      </c>
      <c r="E125" t="s">
        <v>15</v>
      </c>
      <c r="F125" t="s">
        <v>16</v>
      </c>
      <c r="G125" t="s">
        <v>10</v>
      </c>
      <c r="H125" s="5">
        <v>11</v>
      </c>
      <c r="I125" s="8">
        <f>IFERROR(VLOOKUP(Tabela1[[#This Row],[DDD]],#REF!,3,0),0)</f>
        <v>0</v>
      </c>
      <c r="J125" t="str">
        <f t="shared" si="3"/>
        <v>nov</v>
      </c>
      <c r="K125" t="str">
        <f t="shared" si="4"/>
        <v>2017</v>
      </c>
      <c r="L125" t="str">
        <f t="shared" si="5"/>
        <v>manhã</v>
      </c>
    </row>
    <row r="126" spans="2:12" x14ac:dyDescent="0.25">
      <c r="B126" t="s">
        <v>142</v>
      </c>
      <c r="C126" s="2">
        <v>42805</v>
      </c>
      <c r="D126" s="4">
        <v>0.41666666666666702</v>
      </c>
      <c r="E126" t="s">
        <v>18</v>
      </c>
      <c r="F126" t="s">
        <v>9</v>
      </c>
      <c r="G126" t="s">
        <v>10</v>
      </c>
      <c r="H126" s="5">
        <v>85</v>
      </c>
      <c r="I126" s="8">
        <f>IFERROR(VLOOKUP(Tabela1[[#This Row],[DDD]],#REF!,3,0),0)</f>
        <v>0</v>
      </c>
      <c r="J126" t="str">
        <f t="shared" si="3"/>
        <v>mar</v>
      </c>
      <c r="K126" t="str">
        <f t="shared" si="4"/>
        <v>2017</v>
      </c>
      <c r="L126" t="str">
        <f t="shared" si="5"/>
        <v>manhã</v>
      </c>
    </row>
    <row r="127" spans="2:12" x14ac:dyDescent="0.25">
      <c r="B127" t="s">
        <v>143</v>
      </c>
      <c r="C127" s="2">
        <v>43278</v>
      </c>
      <c r="D127" s="4">
        <v>0.45833333333333298</v>
      </c>
      <c r="E127" t="s">
        <v>20</v>
      </c>
      <c r="F127" t="s">
        <v>13</v>
      </c>
      <c r="G127" t="s">
        <v>10</v>
      </c>
      <c r="H127" t="s">
        <v>94</v>
      </c>
      <c r="I127" s="8">
        <f>IFERROR(VLOOKUP(Tabela1[[#This Row],[DDD]],#REF!,3,0),0)</f>
        <v>0</v>
      </c>
      <c r="J127" t="str">
        <f t="shared" si="3"/>
        <v>jun</v>
      </c>
      <c r="K127" t="str">
        <f t="shared" si="4"/>
        <v>2018</v>
      </c>
      <c r="L127" t="str">
        <f t="shared" si="5"/>
        <v>manhã</v>
      </c>
    </row>
    <row r="128" spans="2:12" x14ac:dyDescent="0.25">
      <c r="B128" t="s">
        <v>144</v>
      </c>
      <c r="C128" s="2">
        <v>43141</v>
      </c>
      <c r="D128" s="4">
        <v>0.5</v>
      </c>
      <c r="E128" t="s">
        <v>22</v>
      </c>
      <c r="F128" t="s">
        <v>16</v>
      </c>
      <c r="G128" t="s">
        <v>10</v>
      </c>
      <c r="H128" s="5">
        <v>11</v>
      </c>
      <c r="I128" s="8">
        <f>IFERROR(VLOOKUP(Tabela1[[#This Row],[DDD]],#REF!,3,0),0)</f>
        <v>0</v>
      </c>
      <c r="J128" t="str">
        <f t="shared" si="3"/>
        <v>fev</v>
      </c>
      <c r="K128" t="str">
        <f t="shared" si="4"/>
        <v>2018</v>
      </c>
      <c r="L128" t="str">
        <f t="shared" si="5"/>
        <v>manhã</v>
      </c>
    </row>
    <row r="129" spans="2:12" x14ac:dyDescent="0.25">
      <c r="B129" t="s">
        <v>145</v>
      </c>
      <c r="C129" s="2">
        <v>43308</v>
      </c>
      <c r="D129" s="4">
        <v>0.54166666666666596</v>
      </c>
      <c r="E129" t="s">
        <v>8</v>
      </c>
      <c r="F129" t="s">
        <v>9</v>
      </c>
      <c r="G129" t="s">
        <v>10</v>
      </c>
      <c r="H129" s="5">
        <v>11</v>
      </c>
      <c r="I129" s="8">
        <f>IFERROR(VLOOKUP(Tabela1[[#This Row],[DDD]],#REF!,3,0),0)</f>
        <v>0</v>
      </c>
      <c r="J129" t="str">
        <f t="shared" si="3"/>
        <v>jul</v>
      </c>
      <c r="K129" t="str">
        <f t="shared" si="4"/>
        <v>2018</v>
      </c>
      <c r="L129" t="str">
        <f t="shared" si="5"/>
        <v>tarde</v>
      </c>
    </row>
    <row r="130" spans="2:12" x14ac:dyDescent="0.25">
      <c r="B130" t="s">
        <v>146</v>
      </c>
      <c r="C130" s="2">
        <v>42176</v>
      </c>
      <c r="D130" s="4">
        <v>0.58333333333333304</v>
      </c>
      <c r="E130" t="s">
        <v>12</v>
      </c>
      <c r="F130" t="s">
        <v>13</v>
      </c>
      <c r="G130" t="s">
        <v>25</v>
      </c>
      <c r="H130" s="5">
        <v>92</v>
      </c>
      <c r="I130" s="8">
        <f>IFERROR(VLOOKUP(Tabela1[[#This Row],[DDD]],#REF!,3,0),0)</f>
        <v>0</v>
      </c>
      <c r="J130" t="str">
        <f t="shared" si="3"/>
        <v>jun</v>
      </c>
      <c r="K130" t="str">
        <f t="shared" si="4"/>
        <v>2015</v>
      </c>
      <c r="L130" t="str">
        <f t="shared" si="5"/>
        <v>tarde</v>
      </c>
    </row>
    <row r="131" spans="2:12" x14ac:dyDescent="0.25">
      <c r="B131" t="s">
        <v>147</v>
      </c>
      <c r="C131" s="2">
        <v>42516</v>
      </c>
      <c r="D131" s="4">
        <v>0.625</v>
      </c>
      <c r="E131" t="s">
        <v>15</v>
      </c>
      <c r="F131" t="s">
        <v>16</v>
      </c>
      <c r="G131" t="s">
        <v>10</v>
      </c>
      <c r="H131" s="5">
        <v>11</v>
      </c>
      <c r="I131" s="8">
        <f>IFERROR(VLOOKUP(Tabela1[[#This Row],[DDD]],#REF!,3,0),0)</f>
        <v>0</v>
      </c>
      <c r="J131" t="str">
        <f t="shared" ref="J131:J194" si="6">TEXT(C131,"mmm")</f>
        <v>mai</v>
      </c>
      <c r="K131" t="str">
        <f t="shared" ref="K131:K194" si="7">TEXT(C131,"aaaa")</f>
        <v>2016</v>
      </c>
      <c r="L131" t="str">
        <f t="shared" ref="L131:L194" si="8">IF(VALUE(TEXT(D131,"hh"))&lt;=12,"manhã","tarde")</f>
        <v>tarde</v>
      </c>
    </row>
    <row r="132" spans="2:12" x14ac:dyDescent="0.25">
      <c r="B132" t="s">
        <v>148</v>
      </c>
      <c r="C132" s="2">
        <v>43423</v>
      </c>
      <c r="D132" s="4">
        <v>0.66666666666666596</v>
      </c>
      <c r="E132" t="s">
        <v>18</v>
      </c>
      <c r="F132" t="s">
        <v>9</v>
      </c>
      <c r="G132" t="s">
        <v>10</v>
      </c>
      <c r="H132" s="5">
        <v>11</v>
      </c>
      <c r="I132" s="8">
        <f>IFERROR(VLOOKUP(Tabela1[[#This Row],[DDD]],#REF!,3,0),0)</f>
        <v>0</v>
      </c>
      <c r="J132" t="str">
        <f t="shared" si="6"/>
        <v>nov</v>
      </c>
      <c r="K132" t="str">
        <f t="shared" si="7"/>
        <v>2018</v>
      </c>
      <c r="L132" t="str">
        <f t="shared" si="8"/>
        <v>tarde</v>
      </c>
    </row>
    <row r="133" spans="2:12" x14ac:dyDescent="0.25">
      <c r="B133" t="s">
        <v>149</v>
      </c>
      <c r="C133" s="2">
        <v>42052</v>
      </c>
      <c r="D133" s="4">
        <v>0.70833333333333304</v>
      </c>
      <c r="E133" t="s">
        <v>20</v>
      </c>
      <c r="F133" t="s">
        <v>13</v>
      </c>
      <c r="G133" t="s">
        <v>10</v>
      </c>
      <c r="H133" s="5">
        <v>11</v>
      </c>
      <c r="I133" s="8">
        <f>IFERROR(VLOOKUP(Tabela1[[#This Row],[DDD]],#REF!,3,0),0)</f>
        <v>0</v>
      </c>
      <c r="J133" t="str">
        <f t="shared" si="6"/>
        <v>fev</v>
      </c>
      <c r="K133" t="str">
        <f t="shared" si="7"/>
        <v>2015</v>
      </c>
      <c r="L133" t="str">
        <f t="shared" si="8"/>
        <v>tarde</v>
      </c>
    </row>
    <row r="134" spans="2:12" x14ac:dyDescent="0.25">
      <c r="B134" t="s">
        <v>150</v>
      </c>
      <c r="C134" s="2">
        <v>42092</v>
      </c>
      <c r="D134" s="4">
        <v>0.75</v>
      </c>
      <c r="E134" t="s">
        <v>22</v>
      </c>
      <c r="F134" t="s">
        <v>16</v>
      </c>
      <c r="G134" t="s">
        <v>10</v>
      </c>
      <c r="H134" s="5">
        <v>11</v>
      </c>
      <c r="I134" s="8">
        <f>IFERROR(VLOOKUP(Tabela1[[#This Row],[DDD]],#REF!,3,0),0)</f>
        <v>0</v>
      </c>
      <c r="J134" t="str">
        <f t="shared" si="6"/>
        <v>mar</v>
      </c>
      <c r="K134" t="str">
        <f t="shared" si="7"/>
        <v>2015</v>
      </c>
      <c r="L134" t="str">
        <f t="shared" si="8"/>
        <v>tarde</v>
      </c>
    </row>
    <row r="135" spans="2:12" x14ac:dyDescent="0.25">
      <c r="B135" t="s">
        <v>151</v>
      </c>
      <c r="C135" s="2">
        <v>42346</v>
      </c>
      <c r="D135" s="4">
        <v>0.33333333333333331</v>
      </c>
      <c r="E135" t="s">
        <v>8</v>
      </c>
      <c r="F135" t="s">
        <v>9</v>
      </c>
      <c r="G135" t="s">
        <v>10</v>
      </c>
      <c r="H135" s="5">
        <v>35</v>
      </c>
      <c r="I135" s="8">
        <f>IFERROR(VLOOKUP(Tabela1[[#This Row],[DDD]],#REF!,3,0),0)</f>
        <v>0</v>
      </c>
      <c r="J135" t="str">
        <f t="shared" si="6"/>
        <v>dez</v>
      </c>
      <c r="K135" t="str">
        <f t="shared" si="7"/>
        <v>2015</v>
      </c>
      <c r="L135" t="str">
        <f t="shared" si="8"/>
        <v>manhã</v>
      </c>
    </row>
    <row r="136" spans="2:12" x14ac:dyDescent="0.25">
      <c r="B136" t="s">
        <v>152</v>
      </c>
      <c r="C136" s="2">
        <v>42430</v>
      </c>
      <c r="D136" s="4">
        <v>0.375</v>
      </c>
      <c r="E136" t="s">
        <v>12</v>
      </c>
      <c r="F136" t="s">
        <v>13</v>
      </c>
      <c r="G136" t="s">
        <v>10</v>
      </c>
      <c r="H136" s="5">
        <v>11</v>
      </c>
      <c r="I136" s="8">
        <f>IFERROR(VLOOKUP(Tabela1[[#This Row],[DDD]],#REF!,3,0),0)</f>
        <v>0</v>
      </c>
      <c r="J136" t="str">
        <f t="shared" si="6"/>
        <v>mar</v>
      </c>
      <c r="K136" t="str">
        <f t="shared" si="7"/>
        <v>2016</v>
      </c>
      <c r="L136" t="str">
        <f t="shared" si="8"/>
        <v>manhã</v>
      </c>
    </row>
    <row r="137" spans="2:12" x14ac:dyDescent="0.25">
      <c r="B137" t="s">
        <v>153</v>
      </c>
      <c r="C137" s="2">
        <v>42373</v>
      </c>
      <c r="D137" s="4">
        <v>0.41666666666666702</v>
      </c>
      <c r="E137" t="s">
        <v>15</v>
      </c>
      <c r="F137" t="s">
        <v>16</v>
      </c>
      <c r="G137" t="s">
        <v>10</v>
      </c>
      <c r="H137" s="5">
        <v>11</v>
      </c>
      <c r="I137" s="8">
        <f>IFERROR(VLOOKUP(Tabela1[[#This Row],[DDD]],#REF!,3,0),0)</f>
        <v>0</v>
      </c>
      <c r="J137" t="str">
        <f t="shared" si="6"/>
        <v>jan</v>
      </c>
      <c r="K137" t="str">
        <f t="shared" si="7"/>
        <v>2016</v>
      </c>
      <c r="L137" t="str">
        <f t="shared" si="8"/>
        <v>manhã</v>
      </c>
    </row>
    <row r="138" spans="2:12" x14ac:dyDescent="0.25">
      <c r="B138" t="s">
        <v>154</v>
      </c>
      <c r="C138" s="2">
        <v>43280</v>
      </c>
      <c r="D138" s="4">
        <v>0.45833333333333298</v>
      </c>
      <c r="E138" t="s">
        <v>18</v>
      </c>
      <c r="F138" t="s">
        <v>9</v>
      </c>
      <c r="G138" t="s">
        <v>25</v>
      </c>
      <c r="H138" s="5">
        <v>61</v>
      </c>
      <c r="I138" s="8">
        <f>IFERROR(VLOOKUP(Tabela1[[#This Row],[DDD]],#REF!,3,0),0)</f>
        <v>0</v>
      </c>
      <c r="J138" t="str">
        <f t="shared" si="6"/>
        <v>jun</v>
      </c>
      <c r="K138" t="str">
        <f t="shared" si="7"/>
        <v>2018</v>
      </c>
      <c r="L138" t="str">
        <f t="shared" si="8"/>
        <v>manhã</v>
      </c>
    </row>
    <row r="139" spans="2:12" x14ac:dyDescent="0.25">
      <c r="B139" t="s">
        <v>155</v>
      </c>
      <c r="C139" s="2">
        <v>43304</v>
      </c>
      <c r="D139" s="4">
        <v>0.5</v>
      </c>
      <c r="E139" t="s">
        <v>20</v>
      </c>
      <c r="F139" t="s">
        <v>13</v>
      </c>
      <c r="G139" t="s">
        <v>10</v>
      </c>
      <c r="H139" s="5">
        <v>71</v>
      </c>
      <c r="I139" s="8">
        <f>IFERROR(VLOOKUP(Tabela1[[#This Row],[DDD]],#REF!,3,0),0)</f>
        <v>0</v>
      </c>
      <c r="J139" t="str">
        <f t="shared" si="6"/>
        <v>jul</v>
      </c>
      <c r="K139" t="str">
        <f t="shared" si="7"/>
        <v>2018</v>
      </c>
      <c r="L139" t="str">
        <f t="shared" si="8"/>
        <v>manhã</v>
      </c>
    </row>
    <row r="140" spans="2:12" x14ac:dyDescent="0.25">
      <c r="B140" t="s">
        <v>156</v>
      </c>
      <c r="C140" s="2">
        <v>42631</v>
      </c>
      <c r="D140" s="4">
        <v>0.54166666666666596</v>
      </c>
      <c r="E140" t="s">
        <v>22</v>
      </c>
      <c r="F140" t="s">
        <v>16</v>
      </c>
      <c r="G140" t="s">
        <v>10</v>
      </c>
      <c r="H140" s="5">
        <v>41</v>
      </c>
      <c r="I140" s="8">
        <f>IFERROR(VLOOKUP(Tabela1[[#This Row],[DDD]],#REF!,3,0),0)</f>
        <v>0</v>
      </c>
      <c r="J140" t="str">
        <f t="shared" si="6"/>
        <v>set</v>
      </c>
      <c r="K140" t="str">
        <f t="shared" si="7"/>
        <v>2016</v>
      </c>
      <c r="L140" t="str">
        <f t="shared" si="8"/>
        <v>tarde</v>
      </c>
    </row>
    <row r="141" spans="2:12" x14ac:dyDescent="0.25">
      <c r="B141" t="s">
        <v>157</v>
      </c>
      <c r="C141" s="2">
        <v>43060</v>
      </c>
      <c r="D141" s="4">
        <v>0.58333333333333304</v>
      </c>
      <c r="E141" t="s">
        <v>8</v>
      </c>
      <c r="F141" t="s">
        <v>9</v>
      </c>
      <c r="G141" t="s">
        <v>10</v>
      </c>
      <c r="H141" s="5">
        <v>41</v>
      </c>
      <c r="I141" s="8">
        <f>IFERROR(VLOOKUP(Tabela1[[#This Row],[DDD]],#REF!,3,0),0)</f>
        <v>0</v>
      </c>
      <c r="J141" t="str">
        <f t="shared" si="6"/>
        <v>nov</v>
      </c>
      <c r="K141" t="str">
        <f t="shared" si="7"/>
        <v>2017</v>
      </c>
      <c r="L141" t="str">
        <f t="shared" si="8"/>
        <v>tarde</v>
      </c>
    </row>
    <row r="142" spans="2:12" x14ac:dyDescent="0.25">
      <c r="B142" t="s">
        <v>158</v>
      </c>
      <c r="C142" s="2">
        <v>43433</v>
      </c>
      <c r="D142" s="4">
        <v>0.625</v>
      </c>
      <c r="E142" t="s">
        <v>12</v>
      </c>
      <c r="F142" t="s">
        <v>13</v>
      </c>
      <c r="G142" t="s">
        <v>10</v>
      </c>
      <c r="H142" s="5">
        <v>11</v>
      </c>
      <c r="I142" s="8">
        <f>IFERROR(VLOOKUP(Tabela1[[#This Row],[DDD]],#REF!,3,0),0)</f>
        <v>0</v>
      </c>
      <c r="J142" t="str">
        <f t="shared" si="6"/>
        <v>nov</v>
      </c>
      <c r="K142" t="str">
        <f t="shared" si="7"/>
        <v>2018</v>
      </c>
      <c r="L142" t="str">
        <f t="shared" si="8"/>
        <v>tarde</v>
      </c>
    </row>
    <row r="143" spans="2:12" x14ac:dyDescent="0.25">
      <c r="B143" t="s">
        <v>159</v>
      </c>
      <c r="C143" s="2">
        <v>42660</v>
      </c>
      <c r="D143" s="4">
        <v>0.66666666666666596</v>
      </c>
      <c r="E143" t="s">
        <v>15</v>
      </c>
      <c r="F143" t="s">
        <v>16</v>
      </c>
      <c r="G143" t="s">
        <v>10</v>
      </c>
      <c r="H143" s="5">
        <v>31</v>
      </c>
      <c r="I143" s="8">
        <f>IFERROR(VLOOKUP(Tabela1[[#This Row],[DDD]],#REF!,3,0),0)</f>
        <v>0</v>
      </c>
      <c r="J143" t="str">
        <f t="shared" si="6"/>
        <v>out</v>
      </c>
      <c r="K143" t="str">
        <f t="shared" si="7"/>
        <v>2016</v>
      </c>
      <c r="L143" t="str">
        <f t="shared" si="8"/>
        <v>tarde</v>
      </c>
    </row>
    <row r="144" spans="2:12" x14ac:dyDescent="0.25">
      <c r="B144" t="s">
        <v>160</v>
      </c>
      <c r="C144" s="2">
        <v>42163</v>
      </c>
      <c r="D144" s="4">
        <v>0.70833333333333304</v>
      </c>
      <c r="E144" t="s">
        <v>18</v>
      </c>
      <c r="F144" t="s">
        <v>9</v>
      </c>
      <c r="G144" t="s">
        <v>10</v>
      </c>
      <c r="H144" s="5">
        <v>19</v>
      </c>
      <c r="I144" s="8">
        <f>IFERROR(VLOOKUP(Tabela1[[#This Row],[DDD]],#REF!,3,0),0)</f>
        <v>0</v>
      </c>
      <c r="J144" t="str">
        <f t="shared" si="6"/>
        <v>jun</v>
      </c>
      <c r="K144" t="str">
        <f t="shared" si="7"/>
        <v>2015</v>
      </c>
      <c r="L144" t="str">
        <f t="shared" si="8"/>
        <v>tarde</v>
      </c>
    </row>
    <row r="145" spans="2:12" x14ac:dyDescent="0.25">
      <c r="B145" t="s">
        <v>161</v>
      </c>
      <c r="C145" s="2">
        <v>42789</v>
      </c>
      <c r="D145" s="4">
        <v>0.75</v>
      </c>
      <c r="E145" t="s">
        <v>20</v>
      </c>
      <c r="F145" t="s">
        <v>13</v>
      </c>
      <c r="G145" t="s">
        <v>10</v>
      </c>
      <c r="H145" s="5">
        <v>17</v>
      </c>
      <c r="I145" s="8">
        <f>IFERROR(VLOOKUP(Tabela1[[#This Row],[DDD]],#REF!,3,0),0)</f>
        <v>0</v>
      </c>
      <c r="J145" t="str">
        <f t="shared" si="6"/>
        <v>fev</v>
      </c>
      <c r="K145" t="str">
        <f t="shared" si="7"/>
        <v>2017</v>
      </c>
      <c r="L145" t="str">
        <f t="shared" si="8"/>
        <v>tarde</v>
      </c>
    </row>
    <row r="146" spans="2:12" x14ac:dyDescent="0.25">
      <c r="B146" t="s">
        <v>162</v>
      </c>
      <c r="C146" s="2">
        <v>43422</v>
      </c>
      <c r="D146" s="4">
        <v>0.33333333333333331</v>
      </c>
      <c r="E146" t="s">
        <v>22</v>
      </c>
      <c r="F146" t="s">
        <v>16</v>
      </c>
      <c r="G146" t="s">
        <v>25</v>
      </c>
      <c r="H146" s="5">
        <v>14</v>
      </c>
      <c r="I146" s="8">
        <f>IFERROR(VLOOKUP(Tabela1[[#This Row],[DDD]],#REF!,3,0),0)</f>
        <v>0</v>
      </c>
      <c r="J146" t="str">
        <f t="shared" si="6"/>
        <v>nov</v>
      </c>
      <c r="K146" t="str">
        <f t="shared" si="7"/>
        <v>2018</v>
      </c>
      <c r="L146" t="str">
        <f t="shared" si="8"/>
        <v>manhã</v>
      </c>
    </row>
    <row r="147" spans="2:12" x14ac:dyDescent="0.25">
      <c r="B147" t="s">
        <v>163</v>
      </c>
      <c r="C147" s="2">
        <v>42471</v>
      </c>
      <c r="D147" s="4">
        <v>0.375</v>
      </c>
      <c r="E147" t="s">
        <v>8</v>
      </c>
      <c r="F147" t="s">
        <v>9</v>
      </c>
      <c r="G147" t="s">
        <v>10</v>
      </c>
      <c r="H147" s="5">
        <v>24</v>
      </c>
      <c r="I147" s="8">
        <f>IFERROR(VLOOKUP(Tabela1[[#This Row],[DDD]],#REF!,3,0),0)</f>
        <v>0</v>
      </c>
      <c r="J147" t="str">
        <f t="shared" si="6"/>
        <v>abr</v>
      </c>
      <c r="K147" t="str">
        <f t="shared" si="7"/>
        <v>2016</v>
      </c>
      <c r="L147" t="str">
        <f t="shared" si="8"/>
        <v>manhã</v>
      </c>
    </row>
    <row r="148" spans="2:12" x14ac:dyDescent="0.25">
      <c r="B148" t="s">
        <v>164</v>
      </c>
      <c r="C148" s="2">
        <v>42110</v>
      </c>
      <c r="D148" s="4">
        <v>0.41666666666666702</v>
      </c>
      <c r="E148" t="s">
        <v>12</v>
      </c>
      <c r="F148" t="s">
        <v>13</v>
      </c>
      <c r="G148" t="s">
        <v>10</v>
      </c>
      <c r="H148" s="5">
        <v>69</v>
      </c>
      <c r="I148" s="8">
        <f>IFERROR(VLOOKUP(Tabela1[[#This Row],[DDD]],#REF!,3,0),0)</f>
        <v>0</v>
      </c>
      <c r="J148" t="str">
        <f t="shared" si="6"/>
        <v>abr</v>
      </c>
      <c r="K148" t="str">
        <f t="shared" si="7"/>
        <v>2015</v>
      </c>
      <c r="L148" t="str">
        <f t="shared" si="8"/>
        <v>manhã</v>
      </c>
    </row>
    <row r="149" spans="2:12" x14ac:dyDescent="0.25">
      <c r="B149" t="s">
        <v>165</v>
      </c>
      <c r="C149" s="2">
        <v>43225</v>
      </c>
      <c r="D149" s="4">
        <v>0.45833333333333298</v>
      </c>
      <c r="E149" t="s">
        <v>15</v>
      </c>
      <c r="F149" t="s">
        <v>16</v>
      </c>
      <c r="G149" t="s">
        <v>10</v>
      </c>
      <c r="H149" s="5">
        <v>11</v>
      </c>
      <c r="I149" s="8">
        <f>IFERROR(VLOOKUP(Tabela1[[#This Row],[DDD]],#REF!,3,0),0)</f>
        <v>0</v>
      </c>
      <c r="J149" t="str">
        <f t="shared" si="6"/>
        <v>mai</v>
      </c>
      <c r="K149" t="str">
        <f t="shared" si="7"/>
        <v>2018</v>
      </c>
      <c r="L149" t="str">
        <f t="shared" si="8"/>
        <v>manhã</v>
      </c>
    </row>
    <row r="150" spans="2:12" x14ac:dyDescent="0.25">
      <c r="B150" t="s">
        <v>166</v>
      </c>
      <c r="C150" s="2">
        <v>42414</v>
      </c>
      <c r="D150" s="4">
        <v>0.5</v>
      </c>
      <c r="E150" t="s">
        <v>18</v>
      </c>
      <c r="F150" t="s">
        <v>9</v>
      </c>
      <c r="G150" t="s">
        <v>10</v>
      </c>
      <c r="H150" s="5">
        <v>19</v>
      </c>
      <c r="I150" s="8">
        <f>IFERROR(VLOOKUP(Tabela1[[#This Row],[DDD]],#REF!,3,0),0)</f>
        <v>0</v>
      </c>
      <c r="J150" t="str">
        <f t="shared" si="6"/>
        <v>fev</v>
      </c>
      <c r="K150" t="str">
        <f t="shared" si="7"/>
        <v>2016</v>
      </c>
      <c r="L150" t="str">
        <f t="shared" si="8"/>
        <v>manhã</v>
      </c>
    </row>
    <row r="151" spans="2:12" x14ac:dyDescent="0.25">
      <c r="B151" t="s">
        <v>167</v>
      </c>
      <c r="C151" s="2">
        <v>42801</v>
      </c>
      <c r="D151" s="4">
        <v>0.54166666666666596</v>
      </c>
      <c r="E151" t="s">
        <v>20</v>
      </c>
      <c r="F151" t="s">
        <v>13</v>
      </c>
      <c r="G151" t="s">
        <v>10</v>
      </c>
      <c r="H151" s="5">
        <v>12</v>
      </c>
      <c r="I151" s="8">
        <f>IFERROR(VLOOKUP(Tabela1[[#This Row],[DDD]],#REF!,3,0),0)</f>
        <v>0</v>
      </c>
      <c r="J151" t="str">
        <f t="shared" si="6"/>
        <v>mar</v>
      </c>
      <c r="K151" t="str">
        <f t="shared" si="7"/>
        <v>2017</v>
      </c>
      <c r="L151" t="str">
        <f t="shared" si="8"/>
        <v>tarde</v>
      </c>
    </row>
    <row r="152" spans="2:12" x14ac:dyDescent="0.25">
      <c r="B152" t="s">
        <v>168</v>
      </c>
      <c r="C152" s="2">
        <v>42970</v>
      </c>
      <c r="D152" s="4">
        <v>0.58333333333333304</v>
      </c>
      <c r="E152" t="s">
        <v>22</v>
      </c>
      <c r="F152" t="s">
        <v>16</v>
      </c>
      <c r="G152" t="s">
        <v>10</v>
      </c>
      <c r="H152" s="5">
        <v>11</v>
      </c>
      <c r="I152" s="8">
        <f>IFERROR(VLOOKUP(Tabela1[[#This Row],[DDD]],#REF!,3,0),0)</f>
        <v>0</v>
      </c>
      <c r="J152" t="str">
        <f t="shared" si="6"/>
        <v>ago</v>
      </c>
      <c r="K152" t="str">
        <f t="shared" si="7"/>
        <v>2017</v>
      </c>
      <c r="L152" t="str">
        <f t="shared" si="8"/>
        <v>tarde</v>
      </c>
    </row>
    <row r="153" spans="2:12" x14ac:dyDescent="0.25">
      <c r="B153" t="s">
        <v>169</v>
      </c>
      <c r="C153" s="2">
        <v>42194</v>
      </c>
      <c r="D153" s="4">
        <v>0.625</v>
      </c>
      <c r="E153" t="s">
        <v>8</v>
      </c>
      <c r="F153" t="s">
        <v>9</v>
      </c>
      <c r="G153" t="s">
        <v>10</v>
      </c>
      <c r="H153" s="5">
        <v>11</v>
      </c>
      <c r="I153" s="8">
        <f>IFERROR(VLOOKUP(Tabela1[[#This Row],[DDD]],#REF!,3,0),0)</f>
        <v>0</v>
      </c>
      <c r="J153" t="str">
        <f t="shared" si="6"/>
        <v>jul</v>
      </c>
      <c r="K153" t="str">
        <f t="shared" si="7"/>
        <v>2015</v>
      </c>
      <c r="L153" t="str">
        <f t="shared" si="8"/>
        <v>tarde</v>
      </c>
    </row>
    <row r="154" spans="2:12" x14ac:dyDescent="0.25">
      <c r="B154" t="s">
        <v>170</v>
      </c>
      <c r="C154" s="2">
        <v>42825</v>
      </c>
      <c r="D154" s="4">
        <v>0.66666666666666596</v>
      </c>
      <c r="E154" t="s">
        <v>12</v>
      </c>
      <c r="F154" t="s">
        <v>13</v>
      </c>
      <c r="G154" t="s">
        <v>25</v>
      </c>
      <c r="H154" s="5">
        <v>27</v>
      </c>
      <c r="I154" s="8">
        <f>IFERROR(VLOOKUP(Tabela1[[#This Row],[DDD]],#REF!,3,0),0)</f>
        <v>0</v>
      </c>
      <c r="J154" t="str">
        <f t="shared" si="6"/>
        <v>mar</v>
      </c>
      <c r="K154" t="str">
        <f t="shared" si="7"/>
        <v>2017</v>
      </c>
      <c r="L154" t="str">
        <f t="shared" si="8"/>
        <v>tarde</v>
      </c>
    </row>
    <row r="155" spans="2:12" x14ac:dyDescent="0.25">
      <c r="B155" t="s">
        <v>171</v>
      </c>
      <c r="C155" s="2">
        <v>42111</v>
      </c>
      <c r="D155" s="4">
        <v>0.70833333333333304</v>
      </c>
      <c r="E155" t="s">
        <v>15</v>
      </c>
      <c r="F155" t="s">
        <v>16</v>
      </c>
      <c r="G155" t="s">
        <v>10</v>
      </c>
      <c r="H155" s="5">
        <v>84</v>
      </c>
      <c r="I155" s="8">
        <f>IFERROR(VLOOKUP(Tabela1[[#This Row],[DDD]],#REF!,3,0),0)</f>
        <v>0</v>
      </c>
      <c r="J155" t="str">
        <f t="shared" si="6"/>
        <v>abr</v>
      </c>
      <c r="K155" t="str">
        <f t="shared" si="7"/>
        <v>2015</v>
      </c>
      <c r="L155" t="str">
        <f t="shared" si="8"/>
        <v>tarde</v>
      </c>
    </row>
    <row r="156" spans="2:12" x14ac:dyDescent="0.25">
      <c r="B156" t="s">
        <v>172</v>
      </c>
      <c r="C156" s="2">
        <v>43196</v>
      </c>
      <c r="D156" s="4">
        <v>0.75</v>
      </c>
      <c r="E156" t="s">
        <v>18</v>
      </c>
      <c r="F156" t="s">
        <v>9</v>
      </c>
      <c r="G156" t="s">
        <v>10</v>
      </c>
      <c r="H156" s="5">
        <v>62</v>
      </c>
      <c r="I156" s="8">
        <f>IFERROR(VLOOKUP(Tabela1[[#This Row],[DDD]],#REF!,3,0),0)</f>
        <v>0</v>
      </c>
      <c r="J156" t="str">
        <f t="shared" si="6"/>
        <v>abr</v>
      </c>
      <c r="K156" t="str">
        <f t="shared" si="7"/>
        <v>2018</v>
      </c>
      <c r="L156" t="str">
        <f t="shared" si="8"/>
        <v>tarde</v>
      </c>
    </row>
    <row r="157" spans="2:12" x14ac:dyDescent="0.25">
      <c r="B157" t="s">
        <v>173</v>
      </c>
      <c r="C157" s="2">
        <v>43377</v>
      </c>
      <c r="D157" s="4">
        <v>0.33333333333333331</v>
      </c>
      <c r="E157" t="s">
        <v>20</v>
      </c>
      <c r="F157" t="s">
        <v>13</v>
      </c>
      <c r="G157" t="s">
        <v>10</v>
      </c>
      <c r="H157" s="5">
        <v>47</v>
      </c>
      <c r="I157" s="8">
        <f>IFERROR(VLOOKUP(Tabela1[[#This Row],[DDD]],#REF!,3,0),0)</f>
        <v>0</v>
      </c>
      <c r="J157" t="str">
        <f t="shared" si="6"/>
        <v>out</v>
      </c>
      <c r="K157" t="str">
        <f t="shared" si="7"/>
        <v>2018</v>
      </c>
      <c r="L157" t="str">
        <f t="shared" si="8"/>
        <v>manhã</v>
      </c>
    </row>
    <row r="158" spans="2:12" x14ac:dyDescent="0.25">
      <c r="B158" t="s">
        <v>174</v>
      </c>
      <c r="C158" s="2">
        <v>42416</v>
      </c>
      <c r="D158" s="4">
        <v>0.375</v>
      </c>
      <c r="E158" t="s">
        <v>22</v>
      </c>
      <c r="F158" t="s">
        <v>16</v>
      </c>
      <c r="G158" t="s">
        <v>10</v>
      </c>
      <c r="H158" t="s">
        <v>94</v>
      </c>
      <c r="I158" s="8">
        <f>IFERROR(VLOOKUP(Tabela1[[#This Row],[DDD]],#REF!,3,0),0)</f>
        <v>0</v>
      </c>
      <c r="J158" t="str">
        <f t="shared" si="6"/>
        <v>fev</v>
      </c>
      <c r="K158" t="str">
        <f t="shared" si="7"/>
        <v>2016</v>
      </c>
      <c r="L158" t="str">
        <f t="shared" si="8"/>
        <v>manhã</v>
      </c>
    </row>
    <row r="159" spans="2:12" x14ac:dyDescent="0.25">
      <c r="B159" t="s">
        <v>175</v>
      </c>
      <c r="C159" s="2">
        <v>42927</v>
      </c>
      <c r="D159" s="4">
        <v>0.41666666666666702</v>
      </c>
      <c r="E159" t="s">
        <v>8</v>
      </c>
      <c r="F159" t="s">
        <v>9</v>
      </c>
      <c r="G159" t="s">
        <v>10</v>
      </c>
      <c r="H159" s="5">
        <v>11</v>
      </c>
      <c r="I159" s="8">
        <f>IFERROR(VLOOKUP(Tabela1[[#This Row],[DDD]],#REF!,3,0),0)</f>
        <v>0</v>
      </c>
      <c r="J159" t="str">
        <f t="shared" si="6"/>
        <v>jul</v>
      </c>
      <c r="K159" t="str">
        <f t="shared" si="7"/>
        <v>2017</v>
      </c>
      <c r="L159" t="str">
        <f t="shared" si="8"/>
        <v>manhã</v>
      </c>
    </row>
    <row r="160" spans="2:12" x14ac:dyDescent="0.25">
      <c r="B160" t="s">
        <v>176</v>
      </c>
      <c r="C160" s="2">
        <v>42288</v>
      </c>
      <c r="D160" s="4">
        <v>0.45833333333333298</v>
      </c>
      <c r="E160" t="s">
        <v>12</v>
      </c>
      <c r="F160" t="s">
        <v>13</v>
      </c>
      <c r="G160" t="s">
        <v>10</v>
      </c>
      <c r="H160" s="5">
        <v>81</v>
      </c>
      <c r="I160" s="8">
        <f>IFERROR(VLOOKUP(Tabela1[[#This Row],[DDD]],#REF!,3,0),0)</f>
        <v>0</v>
      </c>
      <c r="J160" t="str">
        <f t="shared" si="6"/>
        <v>out</v>
      </c>
      <c r="K160" t="str">
        <f t="shared" si="7"/>
        <v>2015</v>
      </c>
      <c r="L160" t="str">
        <f t="shared" si="8"/>
        <v>manhã</v>
      </c>
    </row>
    <row r="161" spans="2:12" x14ac:dyDescent="0.25">
      <c r="B161" t="s">
        <v>177</v>
      </c>
      <c r="C161" s="2">
        <v>42425</v>
      </c>
      <c r="D161" s="4">
        <v>0.5</v>
      </c>
      <c r="E161" t="s">
        <v>15</v>
      </c>
      <c r="F161" t="s">
        <v>16</v>
      </c>
      <c r="G161" t="s">
        <v>10</v>
      </c>
      <c r="H161" s="5">
        <v>31</v>
      </c>
      <c r="I161" s="8">
        <f>IFERROR(VLOOKUP(Tabela1[[#This Row],[DDD]],#REF!,3,0),0)</f>
        <v>0</v>
      </c>
      <c r="J161" t="str">
        <f t="shared" si="6"/>
        <v>fev</v>
      </c>
      <c r="K161" t="str">
        <f t="shared" si="7"/>
        <v>2016</v>
      </c>
      <c r="L161" t="str">
        <f t="shared" si="8"/>
        <v>manhã</v>
      </c>
    </row>
    <row r="162" spans="2:12" x14ac:dyDescent="0.25">
      <c r="B162" t="s">
        <v>178</v>
      </c>
      <c r="C162" s="2">
        <v>42184</v>
      </c>
      <c r="D162" s="4">
        <v>0.54166666666666596</v>
      </c>
      <c r="E162" t="s">
        <v>18</v>
      </c>
      <c r="F162" t="s">
        <v>9</v>
      </c>
      <c r="G162" t="s">
        <v>25</v>
      </c>
      <c r="H162" s="5">
        <v>21</v>
      </c>
      <c r="I162" s="8">
        <f>IFERROR(VLOOKUP(Tabela1[[#This Row],[DDD]],#REF!,3,0),0)</f>
        <v>0</v>
      </c>
      <c r="J162" t="str">
        <f t="shared" si="6"/>
        <v>jun</v>
      </c>
      <c r="K162" t="str">
        <f t="shared" si="7"/>
        <v>2015</v>
      </c>
      <c r="L162" t="str">
        <f t="shared" si="8"/>
        <v>tarde</v>
      </c>
    </row>
    <row r="163" spans="2:12" x14ac:dyDescent="0.25">
      <c r="B163" t="s">
        <v>179</v>
      </c>
      <c r="C163" s="2">
        <v>42615</v>
      </c>
      <c r="D163" s="4">
        <v>0.58333333333333304</v>
      </c>
      <c r="E163" t="s">
        <v>20</v>
      </c>
      <c r="F163" t="s">
        <v>13</v>
      </c>
      <c r="G163" t="s">
        <v>10</v>
      </c>
      <c r="H163" s="5">
        <v>47</v>
      </c>
      <c r="I163" s="8">
        <f>IFERROR(VLOOKUP(Tabela1[[#This Row],[DDD]],#REF!,3,0),0)</f>
        <v>0</v>
      </c>
      <c r="J163" t="str">
        <f t="shared" si="6"/>
        <v>set</v>
      </c>
      <c r="K163" t="str">
        <f t="shared" si="7"/>
        <v>2016</v>
      </c>
      <c r="L163" t="str">
        <f t="shared" si="8"/>
        <v>tarde</v>
      </c>
    </row>
    <row r="164" spans="2:12" x14ac:dyDescent="0.25">
      <c r="B164" t="s">
        <v>180</v>
      </c>
      <c r="C164" s="2">
        <v>42993</v>
      </c>
      <c r="D164" s="4">
        <v>0.625</v>
      </c>
      <c r="E164" t="s">
        <v>22</v>
      </c>
      <c r="F164" t="s">
        <v>16</v>
      </c>
      <c r="G164" t="s">
        <v>10</v>
      </c>
      <c r="H164" s="5">
        <v>11</v>
      </c>
      <c r="I164" s="8">
        <f>IFERROR(VLOOKUP(Tabela1[[#This Row],[DDD]],#REF!,3,0),0)</f>
        <v>0</v>
      </c>
      <c r="J164" t="str">
        <f t="shared" si="6"/>
        <v>set</v>
      </c>
      <c r="K164" t="str">
        <f t="shared" si="7"/>
        <v>2017</v>
      </c>
      <c r="L164" t="str">
        <f t="shared" si="8"/>
        <v>tarde</v>
      </c>
    </row>
    <row r="165" spans="2:12" x14ac:dyDescent="0.25">
      <c r="B165" t="s">
        <v>181</v>
      </c>
      <c r="C165" s="2">
        <v>42602</v>
      </c>
      <c r="D165" s="4">
        <v>0.66666666666666596</v>
      </c>
      <c r="E165" t="s">
        <v>8</v>
      </c>
      <c r="F165" t="s">
        <v>9</v>
      </c>
      <c r="G165" t="s">
        <v>10</v>
      </c>
      <c r="H165" s="5">
        <v>48</v>
      </c>
      <c r="I165" s="8">
        <f>IFERROR(VLOOKUP(Tabela1[[#This Row],[DDD]],#REF!,3,0),0)</f>
        <v>0</v>
      </c>
      <c r="J165" t="str">
        <f t="shared" si="6"/>
        <v>ago</v>
      </c>
      <c r="K165" t="str">
        <f t="shared" si="7"/>
        <v>2016</v>
      </c>
      <c r="L165" t="str">
        <f t="shared" si="8"/>
        <v>tarde</v>
      </c>
    </row>
    <row r="166" spans="2:12" x14ac:dyDescent="0.25">
      <c r="B166" t="s">
        <v>182</v>
      </c>
      <c r="C166" s="2">
        <v>43052</v>
      </c>
      <c r="D166" s="4">
        <v>0.70833333333333304</v>
      </c>
      <c r="E166" t="s">
        <v>12</v>
      </c>
      <c r="F166" t="s">
        <v>13</v>
      </c>
      <c r="G166" t="s">
        <v>10</v>
      </c>
      <c r="H166" s="5">
        <v>43</v>
      </c>
      <c r="I166" s="8">
        <f>IFERROR(VLOOKUP(Tabela1[[#This Row],[DDD]],#REF!,3,0),0)</f>
        <v>0</v>
      </c>
      <c r="J166" t="str">
        <f t="shared" si="6"/>
        <v>nov</v>
      </c>
      <c r="K166" t="str">
        <f t="shared" si="7"/>
        <v>2017</v>
      </c>
      <c r="L166" t="str">
        <f t="shared" si="8"/>
        <v>tarde</v>
      </c>
    </row>
    <row r="167" spans="2:12" x14ac:dyDescent="0.25">
      <c r="B167" t="s">
        <v>183</v>
      </c>
      <c r="C167" s="2">
        <v>42095</v>
      </c>
      <c r="D167" s="4">
        <v>0.75</v>
      </c>
      <c r="E167" t="s">
        <v>15</v>
      </c>
      <c r="F167" t="s">
        <v>16</v>
      </c>
      <c r="G167" t="s">
        <v>10</v>
      </c>
      <c r="H167" s="5">
        <v>45</v>
      </c>
      <c r="I167" s="8">
        <f>IFERROR(VLOOKUP(Tabela1[[#This Row],[DDD]],#REF!,3,0),0)</f>
        <v>0</v>
      </c>
      <c r="J167" t="str">
        <f t="shared" si="6"/>
        <v>abr</v>
      </c>
      <c r="K167" t="str">
        <f t="shared" si="7"/>
        <v>2015</v>
      </c>
      <c r="L167" t="str">
        <f t="shared" si="8"/>
        <v>tarde</v>
      </c>
    </row>
    <row r="168" spans="2:12" x14ac:dyDescent="0.25">
      <c r="B168" t="s">
        <v>184</v>
      </c>
      <c r="C168" s="2">
        <v>42557</v>
      </c>
      <c r="D168" s="4">
        <v>0.33333333333333331</v>
      </c>
      <c r="E168" t="s">
        <v>18</v>
      </c>
      <c r="F168" t="s">
        <v>9</v>
      </c>
      <c r="G168" t="s">
        <v>10</v>
      </c>
      <c r="H168" s="5">
        <v>11</v>
      </c>
      <c r="I168" s="8">
        <f>IFERROR(VLOOKUP(Tabela1[[#This Row],[DDD]],#REF!,3,0),0)</f>
        <v>0</v>
      </c>
      <c r="J168" t="str">
        <f t="shared" si="6"/>
        <v>jul</v>
      </c>
      <c r="K168" t="str">
        <f t="shared" si="7"/>
        <v>2016</v>
      </c>
      <c r="L168" t="str">
        <f t="shared" si="8"/>
        <v>manhã</v>
      </c>
    </row>
    <row r="169" spans="2:12" x14ac:dyDescent="0.25">
      <c r="B169" t="s">
        <v>185</v>
      </c>
      <c r="C169" s="2">
        <v>43219</v>
      </c>
      <c r="D169" s="4">
        <v>0.375</v>
      </c>
      <c r="E169" t="s">
        <v>20</v>
      </c>
      <c r="F169" t="s">
        <v>13</v>
      </c>
      <c r="G169" t="s">
        <v>10</v>
      </c>
      <c r="H169" s="5">
        <v>14</v>
      </c>
      <c r="I169" s="8">
        <f>IFERROR(VLOOKUP(Tabela1[[#This Row],[DDD]],#REF!,3,0),0)</f>
        <v>0</v>
      </c>
      <c r="J169" t="str">
        <f t="shared" si="6"/>
        <v>abr</v>
      </c>
      <c r="K169" t="str">
        <f t="shared" si="7"/>
        <v>2018</v>
      </c>
      <c r="L169" t="str">
        <f t="shared" si="8"/>
        <v>manhã</v>
      </c>
    </row>
    <row r="170" spans="2:12" x14ac:dyDescent="0.25">
      <c r="B170" t="s">
        <v>186</v>
      </c>
      <c r="C170" s="2">
        <v>42647</v>
      </c>
      <c r="D170" s="4">
        <v>0.41666666666666702</v>
      </c>
      <c r="E170" t="s">
        <v>22</v>
      </c>
      <c r="F170" t="s">
        <v>16</v>
      </c>
      <c r="G170" t="s">
        <v>25</v>
      </c>
      <c r="H170" s="5">
        <v>47</v>
      </c>
      <c r="I170" s="8">
        <f>IFERROR(VLOOKUP(Tabela1[[#This Row],[DDD]],#REF!,3,0),0)</f>
        <v>0</v>
      </c>
      <c r="J170" t="str">
        <f t="shared" si="6"/>
        <v>out</v>
      </c>
      <c r="K170" t="str">
        <f t="shared" si="7"/>
        <v>2016</v>
      </c>
      <c r="L170" t="str">
        <f t="shared" si="8"/>
        <v>manhã</v>
      </c>
    </row>
    <row r="171" spans="2:12" x14ac:dyDescent="0.25">
      <c r="B171" t="s">
        <v>187</v>
      </c>
      <c r="C171" s="2">
        <v>42678</v>
      </c>
      <c r="D171" s="4">
        <v>0.45833333333333298</v>
      </c>
      <c r="E171" t="s">
        <v>8</v>
      </c>
      <c r="F171" t="s">
        <v>9</v>
      </c>
      <c r="G171" t="s">
        <v>10</v>
      </c>
      <c r="H171" s="5">
        <v>34</v>
      </c>
      <c r="I171" s="8">
        <f>IFERROR(VLOOKUP(Tabela1[[#This Row],[DDD]],#REF!,3,0),0)</f>
        <v>0</v>
      </c>
      <c r="J171" t="str">
        <f t="shared" si="6"/>
        <v>nov</v>
      </c>
      <c r="K171" t="str">
        <f t="shared" si="7"/>
        <v>2016</v>
      </c>
      <c r="L171" t="str">
        <f t="shared" si="8"/>
        <v>manhã</v>
      </c>
    </row>
    <row r="172" spans="2:12" x14ac:dyDescent="0.25">
      <c r="B172" t="s">
        <v>188</v>
      </c>
      <c r="C172" s="2">
        <v>42562</v>
      </c>
      <c r="D172" s="4">
        <v>0.5</v>
      </c>
      <c r="E172" t="s">
        <v>12</v>
      </c>
      <c r="F172" t="s">
        <v>13</v>
      </c>
      <c r="G172" t="s">
        <v>10</v>
      </c>
      <c r="H172" s="5">
        <v>21</v>
      </c>
      <c r="I172" s="8">
        <f>IFERROR(VLOOKUP(Tabela1[[#This Row],[DDD]],#REF!,3,0),0)</f>
        <v>0</v>
      </c>
      <c r="J172" t="str">
        <f t="shared" si="6"/>
        <v>jul</v>
      </c>
      <c r="K172" t="str">
        <f t="shared" si="7"/>
        <v>2016</v>
      </c>
      <c r="L172" t="str">
        <f t="shared" si="8"/>
        <v>manhã</v>
      </c>
    </row>
    <row r="173" spans="2:12" x14ac:dyDescent="0.25">
      <c r="B173" t="s">
        <v>189</v>
      </c>
      <c r="C173" s="2">
        <v>42409</v>
      </c>
      <c r="D173" s="4">
        <v>0.54166666666666596</v>
      </c>
      <c r="E173" t="s">
        <v>15</v>
      </c>
      <c r="F173" t="s">
        <v>16</v>
      </c>
      <c r="G173" t="s">
        <v>10</v>
      </c>
      <c r="H173" s="5">
        <v>11</v>
      </c>
      <c r="I173" s="8">
        <f>IFERROR(VLOOKUP(Tabela1[[#This Row],[DDD]],#REF!,3,0),0)</f>
        <v>0</v>
      </c>
      <c r="J173" t="str">
        <f t="shared" si="6"/>
        <v>fev</v>
      </c>
      <c r="K173" t="str">
        <f t="shared" si="7"/>
        <v>2016</v>
      </c>
      <c r="L173" t="str">
        <f t="shared" si="8"/>
        <v>tarde</v>
      </c>
    </row>
    <row r="174" spans="2:12" x14ac:dyDescent="0.25">
      <c r="B174" t="s">
        <v>190</v>
      </c>
      <c r="C174" s="2">
        <v>42969</v>
      </c>
      <c r="D174" s="4">
        <v>0.58333333333333304</v>
      </c>
      <c r="E174" t="s">
        <v>18</v>
      </c>
      <c r="F174" t="s">
        <v>9</v>
      </c>
      <c r="G174" t="s">
        <v>10</v>
      </c>
      <c r="H174" s="5">
        <v>11</v>
      </c>
      <c r="I174" s="8">
        <f>IFERROR(VLOOKUP(Tabela1[[#This Row],[DDD]],#REF!,3,0),0)</f>
        <v>0</v>
      </c>
      <c r="J174" t="str">
        <f t="shared" si="6"/>
        <v>ago</v>
      </c>
      <c r="K174" t="str">
        <f t="shared" si="7"/>
        <v>2017</v>
      </c>
      <c r="L174" t="str">
        <f t="shared" si="8"/>
        <v>tarde</v>
      </c>
    </row>
    <row r="175" spans="2:12" x14ac:dyDescent="0.25">
      <c r="B175" t="s">
        <v>191</v>
      </c>
      <c r="C175" s="2">
        <v>43053</v>
      </c>
      <c r="D175" s="4">
        <v>0.625</v>
      </c>
      <c r="E175" t="s">
        <v>20</v>
      </c>
      <c r="F175" t="s">
        <v>13</v>
      </c>
      <c r="G175" t="s">
        <v>10</v>
      </c>
      <c r="H175" s="5">
        <v>21</v>
      </c>
      <c r="I175" s="8">
        <f>IFERROR(VLOOKUP(Tabela1[[#This Row],[DDD]],#REF!,3,0),0)</f>
        <v>0</v>
      </c>
      <c r="J175" t="str">
        <f t="shared" si="6"/>
        <v>nov</v>
      </c>
      <c r="K175" t="str">
        <f t="shared" si="7"/>
        <v>2017</v>
      </c>
      <c r="L175" t="str">
        <f t="shared" si="8"/>
        <v>tarde</v>
      </c>
    </row>
    <row r="176" spans="2:12" x14ac:dyDescent="0.25">
      <c r="B176" t="s">
        <v>192</v>
      </c>
      <c r="C176" s="2">
        <v>43116</v>
      </c>
      <c r="D176" s="4">
        <v>0.66666666666666596</v>
      </c>
      <c r="E176" t="s">
        <v>22</v>
      </c>
      <c r="F176" t="s">
        <v>16</v>
      </c>
      <c r="G176" t="s">
        <v>10</v>
      </c>
      <c r="H176" s="5">
        <v>11</v>
      </c>
      <c r="I176" s="8">
        <f>IFERROR(VLOOKUP(Tabela1[[#This Row],[DDD]],#REF!,3,0),0)</f>
        <v>0</v>
      </c>
      <c r="J176" t="str">
        <f t="shared" si="6"/>
        <v>jan</v>
      </c>
      <c r="K176" t="str">
        <f t="shared" si="7"/>
        <v>2018</v>
      </c>
      <c r="L176" t="str">
        <f t="shared" si="8"/>
        <v>tarde</v>
      </c>
    </row>
    <row r="177" spans="2:12" x14ac:dyDescent="0.25">
      <c r="B177" t="s">
        <v>193</v>
      </c>
      <c r="C177" s="2">
        <v>42189</v>
      </c>
      <c r="D177" s="4">
        <v>0.70833333333333304</v>
      </c>
      <c r="E177" t="s">
        <v>8</v>
      </c>
      <c r="F177" t="s">
        <v>9</v>
      </c>
      <c r="G177" t="s">
        <v>10</v>
      </c>
      <c r="H177" s="5">
        <v>21</v>
      </c>
      <c r="I177" s="8">
        <f>IFERROR(VLOOKUP(Tabela1[[#This Row],[DDD]],#REF!,3,0),0)</f>
        <v>0</v>
      </c>
      <c r="J177" t="str">
        <f t="shared" si="6"/>
        <v>jul</v>
      </c>
      <c r="K177" t="str">
        <f t="shared" si="7"/>
        <v>2015</v>
      </c>
      <c r="L177" t="str">
        <f t="shared" si="8"/>
        <v>tarde</v>
      </c>
    </row>
    <row r="178" spans="2:12" x14ac:dyDescent="0.25">
      <c r="B178" t="s">
        <v>194</v>
      </c>
      <c r="C178" s="2">
        <v>42272</v>
      </c>
      <c r="D178" s="4">
        <v>0.75</v>
      </c>
      <c r="E178" t="s">
        <v>12</v>
      </c>
      <c r="F178" t="s">
        <v>13</v>
      </c>
      <c r="G178" t="s">
        <v>25</v>
      </c>
      <c r="H178" s="5">
        <v>71</v>
      </c>
      <c r="I178" s="8">
        <f>IFERROR(VLOOKUP(Tabela1[[#This Row],[DDD]],#REF!,3,0),0)</f>
        <v>0</v>
      </c>
      <c r="J178" t="str">
        <f t="shared" si="6"/>
        <v>set</v>
      </c>
      <c r="K178" t="str">
        <f t="shared" si="7"/>
        <v>2015</v>
      </c>
      <c r="L178" t="str">
        <f t="shared" si="8"/>
        <v>tarde</v>
      </c>
    </row>
    <row r="179" spans="2:12" x14ac:dyDescent="0.25">
      <c r="B179" t="s">
        <v>195</v>
      </c>
      <c r="C179" s="2">
        <v>42853</v>
      </c>
      <c r="D179" s="4">
        <v>0.33333333333333331</v>
      </c>
      <c r="E179" t="s">
        <v>15</v>
      </c>
      <c r="F179" t="s">
        <v>16</v>
      </c>
      <c r="G179" t="s">
        <v>10</v>
      </c>
      <c r="H179" s="5">
        <v>65</v>
      </c>
      <c r="I179" s="8">
        <f>IFERROR(VLOOKUP(Tabela1[[#This Row],[DDD]],#REF!,3,0),0)</f>
        <v>0</v>
      </c>
      <c r="J179" t="str">
        <f t="shared" si="6"/>
        <v>abr</v>
      </c>
      <c r="K179" t="str">
        <f t="shared" si="7"/>
        <v>2017</v>
      </c>
      <c r="L179" t="str">
        <f t="shared" si="8"/>
        <v>manhã</v>
      </c>
    </row>
    <row r="180" spans="2:12" x14ac:dyDescent="0.25">
      <c r="B180" t="s">
        <v>196</v>
      </c>
      <c r="C180" s="2">
        <v>42829</v>
      </c>
      <c r="D180" s="4">
        <v>0.375</v>
      </c>
      <c r="E180" t="s">
        <v>18</v>
      </c>
      <c r="F180" t="s">
        <v>9</v>
      </c>
      <c r="G180" t="s">
        <v>10</v>
      </c>
      <c r="H180" s="5">
        <v>11</v>
      </c>
      <c r="I180" s="8">
        <f>IFERROR(VLOOKUP(Tabela1[[#This Row],[DDD]],#REF!,3,0),0)</f>
        <v>0</v>
      </c>
      <c r="J180" t="str">
        <f t="shared" si="6"/>
        <v>abr</v>
      </c>
      <c r="K180" t="str">
        <f t="shared" si="7"/>
        <v>2017</v>
      </c>
      <c r="L180" t="str">
        <f t="shared" si="8"/>
        <v>manhã</v>
      </c>
    </row>
    <row r="181" spans="2:12" x14ac:dyDescent="0.25">
      <c r="B181" t="s">
        <v>197</v>
      </c>
      <c r="C181" s="2">
        <v>42064</v>
      </c>
      <c r="D181" s="4">
        <v>0.41666666666666702</v>
      </c>
      <c r="E181" t="s">
        <v>20</v>
      </c>
      <c r="F181" t="s">
        <v>13</v>
      </c>
      <c r="G181" t="s">
        <v>10</v>
      </c>
      <c r="H181" s="5">
        <v>27</v>
      </c>
      <c r="I181" s="8">
        <f>IFERROR(VLOOKUP(Tabela1[[#This Row],[DDD]],#REF!,3,0),0)</f>
        <v>0</v>
      </c>
      <c r="J181" t="str">
        <f t="shared" si="6"/>
        <v>mar</v>
      </c>
      <c r="K181" t="str">
        <f t="shared" si="7"/>
        <v>2015</v>
      </c>
      <c r="L181" t="str">
        <f t="shared" si="8"/>
        <v>manhã</v>
      </c>
    </row>
    <row r="182" spans="2:12" x14ac:dyDescent="0.25">
      <c r="B182" t="s">
        <v>198</v>
      </c>
      <c r="C182" s="2">
        <v>42352</v>
      </c>
      <c r="D182" s="4">
        <v>0.45833333333333298</v>
      </c>
      <c r="E182" t="s">
        <v>22</v>
      </c>
      <c r="F182" t="s">
        <v>16</v>
      </c>
      <c r="G182" t="s">
        <v>10</v>
      </c>
      <c r="H182" s="5">
        <v>15</v>
      </c>
      <c r="I182" s="8">
        <f>IFERROR(VLOOKUP(Tabela1[[#This Row],[DDD]],#REF!,3,0),0)</f>
        <v>0</v>
      </c>
      <c r="J182" t="str">
        <f t="shared" si="6"/>
        <v>dez</v>
      </c>
      <c r="K182" t="str">
        <f t="shared" si="7"/>
        <v>2015</v>
      </c>
      <c r="L182" t="str">
        <f t="shared" si="8"/>
        <v>manhã</v>
      </c>
    </row>
    <row r="183" spans="2:12" x14ac:dyDescent="0.25">
      <c r="B183" t="s">
        <v>199</v>
      </c>
      <c r="C183" s="2">
        <v>42915</v>
      </c>
      <c r="D183" s="4">
        <v>0.5</v>
      </c>
      <c r="E183" t="s">
        <v>8</v>
      </c>
      <c r="F183" t="s">
        <v>9</v>
      </c>
      <c r="G183" t="s">
        <v>10</v>
      </c>
      <c r="H183" s="5">
        <v>81</v>
      </c>
      <c r="I183" s="8">
        <f>IFERROR(VLOOKUP(Tabela1[[#This Row],[DDD]],#REF!,3,0),0)</f>
        <v>0</v>
      </c>
      <c r="J183" t="str">
        <f t="shared" si="6"/>
        <v>jun</v>
      </c>
      <c r="K183" t="str">
        <f t="shared" si="7"/>
        <v>2017</v>
      </c>
      <c r="L183" t="str">
        <f t="shared" si="8"/>
        <v>manhã</v>
      </c>
    </row>
    <row r="184" spans="2:12" x14ac:dyDescent="0.25">
      <c r="B184" t="s">
        <v>200</v>
      </c>
      <c r="C184" s="2">
        <v>43058</v>
      </c>
      <c r="D184" s="4">
        <v>0.54166666666666596</v>
      </c>
      <c r="E184" t="s">
        <v>12</v>
      </c>
      <c r="F184" t="s">
        <v>13</v>
      </c>
      <c r="G184" t="s">
        <v>10</v>
      </c>
      <c r="H184" s="5">
        <v>43</v>
      </c>
      <c r="I184" s="8">
        <f>IFERROR(VLOOKUP(Tabela1[[#This Row],[DDD]],#REF!,3,0),0)</f>
        <v>0</v>
      </c>
      <c r="J184" t="str">
        <f t="shared" si="6"/>
        <v>nov</v>
      </c>
      <c r="K184" t="str">
        <f t="shared" si="7"/>
        <v>2017</v>
      </c>
      <c r="L184" t="str">
        <f t="shared" si="8"/>
        <v>tarde</v>
      </c>
    </row>
    <row r="185" spans="2:12" x14ac:dyDescent="0.25">
      <c r="B185" t="s">
        <v>201</v>
      </c>
      <c r="C185" s="2">
        <v>42457</v>
      </c>
      <c r="D185" s="4">
        <v>0.58333333333333304</v>
      </c>
      <c r="E185" t="s">
        <v>15</v>
      </c>
      <c r="F185" t="s">
        <v>16</v>
      </c>
      <c r="G185" t="s">
        <v>10</v>
      </c>
      <c r="H185" s="5">
        <v>21</v>
      </c>
      <c r="I185" s="8">
        <f>IFERROR(VLOOKUP(Tabela1[[#This Row],[DDD]],#REF!,3,0),0)</f>
        <v>0</v>
      </c>
      <c r="J185" t="str">
        <f t="shared" si="6"/>
        <v>mar</v>
      </c>
      <c r="K185" t="str">
        <f t="shared" si="7"/>
        <v>2016</v>
      </c>
      <c r="L185" t="str">
        <f t="shared" si="8"/>
        <v>tarde</v>
      </c>
    </row>
    <row r="186" spans="2:12" x14ac:dyDescent="0.25">
      <c r="B186" t="s">
        <v>202</v>
      </c>
      <c r="C186" s="2">
        <v>42332</v>
      </c>
      <c r="D186" s="4">
        <v>0.625</v>
      </c>
      <c r="E186" t="s">
        <v>18</v>
      </c>
      <c r="F186" t="s">
        <v>9</v>
      </c>
      <c r="G186" t="s">
        <v>25</v>
      </c>
      <c r="H186" s="5">
        <v>11</v>
      </c>
      <c r="I186" s="8">
        <f>IFERROR(VLOOKUP(Tabela1[[#This Row],[DDD]],#REF!,3,0),0)</f>
        <v>0</v>
      </c>
      <c r="J186" t="str">
        <f t="shared" si="6"/>
        <v>nov</v>
      </c>
      <c r="K186" t="str">
        <f t="shared" si="7"/>
        <v>2015</v>
      </c>
      <c r="L186" t="str">
        <f t="shared" si="8"/>
        <v>tarde</v>
      </c>
    </row>
    <row r="187" spans="2:12" x14ac:dyDescent="0.25">
      <c r="B187" t="s">
        <v>203</v>
      </c>
      <c r="C187" s="2">
        <v>43379</v>
      </c>
      <c r="D187" s="4">
        <v>0.66666666666666596</v>
      </c>
      <c r="E187" t="s">
        <v>20</v>
      </c>
      <c r="F187" t="s">
        <v>13</v>
      </c>
      <c r="G187" t="s">
        <v>10</v>
      </c>
      <c r="H187" s="5">
        <v>19</v>
      </c>
      <c r="I187" s="8">
        <f>IFERROR(VLOOKUP(Tabela1[[#This Row],[DDD]],#REF!,3,0),0)</f>
        <v>0</v>
      </c>
      <c r="J187" t="str">
        <f t="shared" si="6"/>
        <v>out</v>
      </c>
      <c r="K187" t="str">
        <f t="shared" si="7"/>
        <v>2018</v>
      </c>
      <c r="L187" t="str">
        <f t="shared" si="8"/>
        <v>tarde</v>
      </c>
    </row>
    <row r="188" spans="2:12" x14ac:dyDescent="0.25">
      <c r="B188" t="s">
        <v>204</v>
      </c>
      <c r="C188" s="2">
        <v>43283</v>
      </c>
      <c r="D188" s="4">
        <v>0.70833333333333304</v>
      </c>
      <c r="E188" t="s">
        <v>22</v>
      </c>
      <c r="F188" t="s">
        <v>16</v>
      </c>
      <c r="G188" t="s">
        <v>10</v>
      </c>
      <c r="H188" s="5">
        <v>11</v>
      </c>
      <c r="I188" s="8">
        <f>IFERROR(VLOOKUP(Tabela1[[#This Row],[DDD]],#REF!,3,0),0)</f>
        <v>0</v>
      </c>
      <c r="J188" t="str">
        <f t="shared" si="6"/>
        <v>jul</v>
      </c>
      <c r="K188" t="str">
        <f t="shared" si="7"/>
        <v>2018</v>
      </c>
      <c r="L188" t="str">
        <f t="shared" si="8"/>
        <v>tarde</v>
      </c>
    </row>
    <row r="189" spans="2:12" x14ac:dyDescent="0.25">
      <c r="B189" t="s">
        <v>205</v>
      </c>
      <c r="C189" s="2">
        <v>42327</v>
      </c>
      <c r="D189" s="4">
        <v>0.75</v>
      </c>
      <c r="E189" t="s">
        <v>8</v>
      </c>
      <c r="F189" t="s">
        <v>9</v>
      </c>
      <c r="G189" t="s">
        <v>10</v>
      </c>
      <c r="H189" s="5">
        <v>21</v>
      </c>
      <c r="I189" s="8">
        <f>IFERROR(VLOOKUP(Tabela1[[#This Row],[DDD]],#REF!,3,0),0)</f>
        <v>0</v>
      </c>
      <c r="J189" t="str">
        <f t="shared" si="6"/>
        <v>nov</v>
      </c>
      <c r="K189" t="str">
        <f t="shared" si="7"/>
        <v>2015</v>
      </c>
      <c r="L189" t="str">
        <f t="shared" si="8"/>
        <v>tarde</v>
      </c>
    </row>
    <row r="190" spans="2:12" x14ac:dyDescent="0.25">
      <c r="B190" t="s">
        <v>206</v>
      </c>
      <c r="C190" s="2">
        <v>42453</v>
      </c>
      <c r="D190" s="4">
        <v>0.33333333333333331</v>
      </c>
      <c r="E190" t="s">
        <v>12</v>
      </c>
      <c r="F190" t="s">
        <v>13</v>
      </c>
      <c r="G190" t="s">
        <v>10</v>
      </c>
      <c r="H190" s="5">
        <v>51</v>
      </c>
      <c r="I190" s="8">
        <f>IFERROR(VLOOKUP(Tabela1[[#This Row],[DDD]],#REF!,3,0),0)</f>
        <v>0</v>
      </c>
      <c r="J190" t="str">
        <f t="shared" si="6"/>
        <v>mar</v>
      </c>
      <c r="K190" t="str">
        <f t="shared" si="7"/>
        <v>2016</v>
      </c>
      <c r="L190" t="str">
        <f t="shared" si="8"/>
        <v>manhã</v>
      </c>
    </row>
    <row r="191" spans="2:12" x14ac:dyDescent="0.25">
      <c r="B191" t="s">
        <v>207</v>
      </c>
      <c r="C191" s="2">
        <v>42451</v>
      </c>
      <c r="D191" s="4">
        <v>0.375</v>
      </c>
      <c r="E191" t="s">
        <v>15</v>
      </c>
      <c r="F191" t="s">
        <v>16</v>
      </c>
      <c r="G191" t="s">
        <v>10</v>
      </c>
      <c r="H191" s="5">
        <v>11</v>
      </c>
      <c r="I191" s="8">
        <f>IFERROR(VLOOKUP(Tabela1[[#This Row],[DDD]],#REF!,3,0),0)</f>
        <v>0</v>
      </c>
      <c r="J191" t="str">
        <f t="shared" si="6"/>
        <v>mar</v>
      </c>
      <c r="K191" t="str">
        <f t="shared" si="7"/>
        <v>2016</v>
      </c>
      <c r="L191" t="str">
        <f t="shared" si="8"/>
        <v>manhã</v>
      </c>
    </row>
    <row r="192" spans="2:12" x14ac:dyDescent="0.25">
      <c r="B192" t="s">
        <v>208</v>
      </c>
      <c r="C192" s="2">
        <v>42787</v>
      </c>
      <c r="D192" s="4">
        <v>0.41666666666666702</v>
      </c>
      <c r="E192" t="s">
        <v>18</v>
      </c>
      <c r="F192" t="s">
        <v>9</v>
      </c>
      <c r="G192" t="s">
        <v>10</v>
      </c>
      <c r="H192" s="5">
        <v>16</v>
      </c>
      <c r="I192" s="8">
        <f>IFERROR(VLOOKUP(Tabela1[[#This Row],[DDD]],#REF!,3,0),0)</f>
        <v>0</v>
      </c>
      <c r="J192" t="str">
        <f t="shared" si="6"/>
        <v>fev</v>
      </c>
      <c r="K192" t="str">
        <f t="shared" si="7"/>
        <v>2017</v>
      </c>
      <c r="L192" t="str">
        <f t="shared" si="8"/>
        <v>manhã</v>
      </c>
    </row>
    <row r="193" spans="2:12" x14ac:dyDescent="0.25">
      <c r="B193" t="s">
        <v>209</v>
      </c>
      <c r="C193" s="2">
        <v>42903</v>
      </c>
      <c r="D193" s="4">
        <v>0.45833333333333298</v>
      </c>
      <c r="E193" t="s">
        <v>20</v>
      </c>
      <c r="F193" t="s">
        <v>13</v>
      </c>
      <c r="G193" t="s">
        <v>10</v>
      </c>
      <c r="H193" s="5">
        <v>11</v>
      </c>
      <c r="I193" s="8">
        <f>IFERROR(VLOOKUP(Tabela1[[#This Row],[DDD]],#REF!,3,0),0)</f>
        <v>0</v>
      </c>
      <c r="J193" t="str">
        <f t="shared" si="6"/>
        <v>jun</v>
      </c>
      <c r="K193" t="str">
        <f t="shared" si="7"/>
        <v>2017</v>
      </c>
      <c r="L193" t="str">
        <f t="shared" si="8"/>
        <v>manhã</v>
      </c>
    </row>
    <row r="194" spans="2:12" x14ac:dyDescent="0.25">
      <c r="B194" t="s">
        <v>210</v>
      </c>
      <c r="C194" s="2">
        <v>43228</v>
      </c>
      <c r="D194" s="4">
        <v>0.5</v>
      </c>
      <c r="E194" t="s">
        <v>22</v>
      </c>
      <c r="F194" t="s">
        <v>16</v>
      </c>
      <c r="G194" t="s">
        <v>25</v>
      </c>
      <c r="H194" s="5">
        <v>11</v>
      </c>
      <c r="I194" s="8">
        <f>IFERROR(VLOOKUP(Tabela1[[#This Row],[DDD]],#REF!,3,0),0)</f>
        <v>0</v>
      </c>
      <c r="J194" t="str">
        <f t="shared" si="6"/>
        <v>mai</v>
      </c>
      <c r="K194" t="str">
        <f t="shared" si="7"/>
        <v>2018</v>
      </c>
      <c r="L194" t="str">
        <f t="shared" si="8"/>
        <v>manhã</v>
      </c>
    </row>
    <row r="195" spans="2:12" x14ac:dyDescent="0.25">
      <c r="B195" t="s">
        <v>211</v>
      </c>
      <c r="C195" s="2">
        <v>43364</v>
      </c>
      <c r="D195" s="4">
        <v>0.54166666666666596</v>
      </c>
      <c r="E195" t="s">
        <v>8</v>
      </c>
      <c r="F195" t="s">
        <v>9</v>
      </c>
      <c r="G195" t="s">
        <v>10</v>
      </c>
      <c r="H195" s="5">
        <v>19</v>
      </c>
      <c r="I195" s="8">
        <f>IFERROR(VLOOKUP(Tabela1[[#This Row],[DDD]],#REF!,3,0),0)</f>
        <v>0</v>
      </c>
      <c r="J195" t="str">
        <f t="shared" ref="J195:J258" si="9">TEXT(C195,"mmm")</f>
        <v>set</v>
      </c>
      <c r="K195" t="str">
        <f t="shared" ref="K195:K258" si="10">TEXT(C195,"aaaa")</f>
        <v>2018</v>
      </c>
      <c r="L195" t="str">
        <f t="shared" ref="L195:L258" si="11">IF(VALUE(TEXT(D195,"hh"))&lt;=12,"manhã","tarde")</f>
        <v>tarde</v>
      </c>
    </row>
    <row r="196" spans="2:12" x14ac:dyDescent="0.25">
      <c r="B196" t="s">
        <v>212</v>
      </c>
      <c r="C196" s="2">
        <v>43305</v>
      </c>
      <c r="D196" s="4">
        <v>0.58333333333333304</v>
      </c>
      <c r="E196" t="s">
        <v>12</v>
      </c>
      <c r="F196" t="s">
        <v>13</v>
      </c>
      <c r="G196" t="s">
        <v>10</v>
      </c>
      <c r="H196" s="5">
        <v>11</v>
      </c>
      <c r="I196" s="8">
        <f>IFERROR(VLOOKUP(Tabela1[[#This Row],[DDD]],#REF!,3,0),0)</f>
        <v>0</v>
      </c>
      <c r="J196" t="str">
        <f t="shared" si="9"/>
        <v>jul</v>
      </c>
      <c r="K196" t="str">
        <f t="shared" si="10"/>
        <v>2018</v>
      </c>
      <c r="L196" t="str">
        <f t="shared" si="11"/>
        <v>tarde</v>
      </c>
    </row>
    <row r="197" spans="2:12" x14ac:dyDescent="0.25">
      <c r="B197" t="s">
        <v>213</v>
      </c>
      <c r="C197" s="2">
        <v>42917</v>
      </c>
      <c r="D197" s="4">
        <v>0.625</v>
      </c>
      <c r="E197" t="s">
        <v>15</v>
      </c>
      <c r="F197" t="s">
        <v>16</v>
      </c>
      <c r="G197" t="s">
        <v>10</v>
      </c>
      <c r="H197" s="5">
        <v>85</v>
      </c>
      <c r="I197" s="8">
        <f>IFERROR(VLOOKUP(Tabela1[[#This Row],[DDD]],#REF!,3,0),0)</f>
        <v>0</v>
      </c>
      <c r="J197" t="str">
        <f t="shared" si="9"/>
        <v>jul</v>
      </c>
      <c r="K197" t="str">
        <f t="shared" si="10"/>
        <v>2017</v>
      </c>
      <c r="L197" t="str">
        <f t="shared" si="11"/>
        <v>tarde</v>
      </c>
    </row>
    <row r="198" spans="2:12" x14ac:dyDescent="0.25">
      <c r="B198" t="s">
        <v>214</v>
      </c>
      <c r="C198" s="2">
        <v>42618</v>
      </c>
      <c r="D198" s="4">
        <v>0.66666666666666596</v>
      </c>
      <c r="E198" t="s">
        <v>18</v>
      </c>
      <c r="F198" t="s">
        <v>9</v>
      </c>
      <c r="G198" t="s">
        <v>10</v>
      </c>
      <c r="H198" s="5">
        <v>31</v>
      </c>
      <c r="I198" s="8">
        <f>IFERROR(VLOOKUP(Tabela1[[#This Row],[DDD]],#REF!,3,0),0)</f>
        <v>0</v>
      </c>
      <c r="J198" t="str">
        <f t="shared" si="9"/>
        <v>set</v>
      </c>
      <c r="K198" t="str">
        <f t="shared" si="10"/>
        <v>2016</v>
      </c>
      <c r="L198" t="str">
        <f t="shared" si="11"/>
        <v>tarde</v>
      </c>
    </row>
    <row r="199" spans="2:12" x14ac:dyDescent="0.25">
      <c r="B199" t="s">
        <v>215</v>
      </c>
      <c r="C199" s="2">
        <v>42123</v>
      </c>
      <c r="D199" s="4">
        <v>0.70833333333333304</v>
      </c>
      <c r="E199" t="s">
        <v>20</v>
      </c>
      <c r="F199" t="s">
        <v>13</v>
      </c>
      <c r="G199" t="s">
        <v>10</v>
      </c>
      <c r="H199" s="5">
        <v>11</v>
      </c>
      <c r="I199" s="8">
        <f>IFERROR(VLOOKUP(Tabela1[[#This Row],[DDD]],#REF!,3,0),0)</f>
        <v>0</v>
      </c>
      <c r="J199" t="str">
        <f t="shared" si="9"/>
        <v>abr</v>
      </c>
      <c r="K199" t="str">
        <f t="shared" si="10"/>
        <v>2015</v>
      </c>
      <c r="L199" t="str">
        <f t="shared" si="11"/>
        <v>tarde</v>
      </c>
    </row>
    <row r="200" spans="2:12" x14ac:dyDescent="0.25">
      <c r="B200" t="s">
        <v>216</v>
      </c>
      <c r="C200" s="2">
        <v>42362</v>
      </c>
      <c r="D200" s="4">
        <v>0.75</v>
      </c>
      <c r="E200" t="s">
        <v>22</v>
      </c>
      <c r="F200" t="s">
        <v>16</v>
      </c>
      <c r="G200" t="s">
        <v>10</v>
      </c>
      <c r="H200" s="5">
        <v>11</v>
      </c>
      <c r="I200" s="8">
        <f>IFERROR(VLOOKUP(Tabela1[[#This Row],[DDD]],#REF!,3,0),0)</f>
        <v>0</v>
      </c>
      <c r="J200" t="str">
        <f t="shared" si="9"/>
        <v>dez</v>
      </c>
      <c r="K200" t="str">
        <f t="shared" si="10"/>
        <v>2015</v>
      </c>
      <c r="L200" t="str">
        <f t="shared" si="11"/>
        <v>tarde</v>
      </c>
    </row>
    <row r="201" spans="2:12" x14ac:dyDescent="0.25">
      <c r="B201" t="s">
        <v>217</v>
      </c>
      <c r="C201" s="2">
        <v>42898</v>
      </c>
      <c r="D201" s="4">
        <v>0.33333333333333331</v>
      </c>
      <c r="E201" t="s">
        <v>8</v>
      </c>
      <c r="F201" t="s">
        <v>9</v>
      </c>
      <c r="G201" t="s">
        <v>10</v>
      </c>
      <c r="H201" s="5">
        <v>71</v>
      </c>
      <c r="I201" s="8">
        <f>IFERROR(VLOOKUP(Tabela1[[#This Row],[DDD]],#REF!,3,0),0)</f>
        <v>0</v>
      </c>
      <c r="J201" t="str">
        <f t="shared" si="9"/>
        <v>jun</v>
      </c>
      <c r="K201" t="str">
        <f t="shared" si="10"/>
        <v>2017</v>
      </c>
      <c r="L201" t="str">
        <f t="shared" si="11"/>
        <v>manhã</v>
      </c>
    </row>
    <row r="202" spans="2:12" x14ac:dyDescent="0.25">
      <c r="B202" t="s">
        <v>218</v>
      </c>
      <c r="C202" s="2">
        <v>43453</v>
      </c>
      <c r="D202" s="4">
        <v>0.375</v>
      </c>
      <c r="E202" t="s">
        <v>12</v>
      </c>
      <c r="F202" t="s">
        <v>13</v>
      </c>
      <c r="G202" t="s">
        <v>25</v>
      </c>
      <c r="H202" s="5">
        <v>11</v>
      </c>
      <c r="I202" s="8">
        <f>IFERROR(VLOOKUP(Tabela1[[#This Row],[DDD]],#REF!,3,0),0)</f>
        <v>0</v>
      </c>
      <c r="J202" t="str">
        <f t="shared" si="9"/>
        <v>dez</v>
      </c>
      <c r="K202" t="str">
        <f t="shared" si="10"/>
        <v>2018</v>
      </c>
      <c r="L202" t="str">
        <f t="shared" si="11"/>
        <v>manhã</v>
      </c>
    </row>
    <row r="203" spans="2:12" x14ac:dyDescent="0.25">
      <c r="B203" t="s">
        <v>219</v>
      </c>
      <c r="C203" s="2">
        <v>42914</v>
      </c>
      <c r="D203" s="4">
        <v>0.41666666666666702</v>
      </c>
      <c r="E203" t="s">
        <v>15</v>
      </c>
      <c r="F203" t="s">
        <v>16</v>
      </c>
      <c r="G203" t="s">
        <v>10</v>
      </c>
      <c r="H203" s="5">
        <v>11</v>
      </c>
      <c r="I203" s="8">
        <f>IFERROR(VLOOKUP(Tabela1[[#This Row],[DDD]],#REF!,3,0),0)</f>
        <v>0</v>
      </c>
      <c r="J203" t="str">
        <f t="shared" si="9"/>
        <v>jun</v>
      </c>
      <c r="K203" t="str">
        <f t="shared" si="10"/>
        <v>2017</v>
      </c>
      <c r="L203" t="str">
        <f t="shared" si="11"/>
        <v>manhã</v>
      </c>
    </row>
    <row r="204" spans="2:12" x14ac:dyDescent="0.25">
      <c r="B204" t="s">
        <v>220</v>
      </c>
      <c r="C204" s="2">
        <v>42899</v>
      </c>
      <c r="D204" s="4">
        <v>0.45833333333333298</v>
      </c>
      <c r="E204" t="s">
        <v>18</v>
      </c>
      <c r="F204" t="s">
        <v>9</v>
      </c>
      <c r="G204" t="s">
        <v>10</v>
      </c>
      <c r="H204" s="5">
        <v>11</v>
      </c>
      <c r="I204" s="8">
        <f>IFERROR(VLOOKUP(Tabela1[[#This Row],[DDD]],#REF!,3,0),0)</f>
        <v>0</v>
      </c>
      <c r="J204" t="str">
        <f t="shared" si="9"/>
        <v>jun</v>
      </c>
      <c r="K204" t="str">
        <f t="shared" si="10"/>
        <v>2017</v>
      </c>
      <c r="L204" t="str">
        <f t="shared" si="11"/>
        <v>manhã</v>
      </c>
    </row>
    <row r="205" spans="2:12" x14ac:dyDescent="0.25">
      <c r="B205" t="s">
        <v>221</v>
      </c>
      <c r="C205" s="2">
        <v>42666</v>
      </c>
      <c r="D205" s="4">
        <v>0.5</v>
      </c>
      <c r="E205" t="s">
        <v>20</v>
      </c>
      <c r="F205" t="s">
        <v>13</v>
      </c>
      <c r="G205" t="s">
        <v>10</v>
      </c>
      <c r="H205" s="5">
        <v>62</v>
      </c>
      <c r="I205" s="8">
        <f>IFERROR(VLOOKUP(Tabela1[[#This Row],[DDD]],#REF!,3,0),0)</f>
        <v>0</v>
      </c>
      <c r="J205" t="str">
        <f t="shared" si="9"/>
        <v>out</v>
      </c>
      <c r="K205" t="str">
        <f t="shared" si="10"/>
        <v>2016</v>
      </c>
      <c r="L205" t="str">
        <f t="shared" si="11"/>
        <v>manhã</v>
      </c>
    </row>
    <row r="206" spans="2:12" x14ac:dyDescent="0.25">
      <c r="B206" t="s">
        <v>222</v>
      </c>
      <c r="C206" s="2">
        <v>42270</v>
      </c>
      <c r="D206" s="4">
        <v>0.54166666666666596</v>
      </c>
      <c r="E206" t="s">
        <v>22</v>
      </c>
      <c r="F206" t="s">
        <v>16</v>
      </c>
      <c r="G206" t="s">
        <v>10</v>
      </c>
      <c r="H206" s="5">
        <v>11</v>
      </c>
      <c r="I206" s="8">
        <f>IFERROR(VLOOKUP(Tabela1[[#This Row],[DDD]],#REF!,3,0),0)</f>
        <v>0</v>
      </c>
      <c r="J206" t="str">
        <f t="shared" si="9"/>
        <v>set</v>
      </c>
      <c r="K206" t="str">
        <f t="shared" si="10"/>
        <v>2015</v>
      </c>
      <c r="L206" t="str">
        <f t="shared" si="11"/>
        <v>tarde</v>
      </c>
    </row>
    <row r="207" spans="2:12" x14ac:dyDescent="0.25">
      <c r="B207" t="s">
        <v>223</v>
      </c>
      <c r="C207" s="2">
        <v>43457</v>
      </c>
      <c r="D207" s="4">
        <v>0.58333333333333304</v>
      </c>
      <c r="E207" t="s">
        <v>8</v>
      </c>
      <c r="F207" t="s">
        <v>9</v>
      </c>
      <c r="G207" t="s">
        <v>10</v>
      </c>
      <c r="H207" s="5">
        <v>81</v>
      </c>
      <c r="I207" s="8">
        <f>IFERROR(VLOOKUP(Tabela1[[#This Row],[DDD]],#REF!,3,0),0)</f>
        <v>0</v>
      </c>
      <c r="J207" t="str">
        <f t="shared" si="9"/>
        <v>dez</v>
      </c>
      <c r="K207" t="str">
        <f t="shared" si="10"/>
        <v>2018</v>
      </c>
      <c r="L207" t="str">
        <f t="shared" si="11"/>
        <v>tarde</v>
      </c>
    </row>
    <row r="208" spans="2:12" x14ac:dyDescent="0.25">
      <c r="B208" t="s">
        <v>224</v>
      </c>
      <c r="C208" s="2">
        <v>42148</v>
      </c>
      <c r="D208" s="4">
        <v>0.625</v>
      </c>
      <c r="E208" t="s">
        <v>12</v>
      </c>
      <c r="F208" t="s">
        <v>13</v>
      </c>
      <c r="G208" t="s">
        <v>10</v>
      </c>
      <c r="H208" s="5">
        <v>11</v>
      </c>
      <c r="I208" s="8">
        <f>IFERROR(VLOOKUP(Tabela1[[#This Row],[DDD]],#REF!,3,0),0)</f>
        <v>0</v>
      </c>
      <c r="J208" t="str">
        <f t="shared" si="9"/>
        <v>mai</v>
      </c>
      <c r="K208" t="str">
        <f t="shared" si="10"/>
        <v>2015</v>
      </c>
      <c r="L208" t="str">
        <f t="shared" si="11"/>
        <v>tarde</v>
      </c>
    </row>
    <row r="209" spans="2:12" x14ac:dyDescent="0.25">
      <c r="B209" t="s">
        <v>225</v>
      </c>
      <c r="C209" s="2">
        <v>43381</v>
      </c>
      <c r="D209" s="4">
        <v>0.66666666666666596</v>
      </c>
      <c r="E209" t="s">
        <v>15</v>
      </c>
      <c r="F209" t="s">
        <v>16</v>
      </c>
      <c r="G209" t="s">
        <v>10</v>
      </c>
      <c r="H209" s="5">
        <v>11</v>
      </c>
      <c r="I209" s="8">
        <f>IFERROR(VLOOKUP(Tabela1[[#This Row],[DDD]],#REF!,3,0),0)</f>
        <v>0</v>
      </c>
      <c r="J209" t="str">
        <f t="shared" si="9"/>
        <v>out</v>
      </c>
      <c r="K209" t="str">
        <f t="shared" si="10"/>
        <v>2018</v>
      </c>
      <c r="L209" t="str">
        <f t="shared" si="11"/>
        <v>tarde</v>
      </c>
    </row>
    <row r="210" spans="2:12" x14ac:dyDescent="0.25">
      <c r="B210" t="s">
        <v>226</v>
      </c>
      <c r="C210" s="2">
        <v>42594</v>
      </c>
      <c r="D210" s="4">
        <v>0.70833333333333304</v>
      </c>
      <c r="E210" t="s">
        <v>18</v>
      </c>
      <c r="F210" t="s">
        <v>9</v>
      </c>
      <c r="G210" t="s">
        <v>25</v>
      </c>
      <c r="H210" s="5">
        <v>65</v>
      </c>
      <c r="I210" s="8">
        <f>IFERROR(VLOOKUP(Tabela1[[#This Row],[DDD]],#REF!,3,0),0)</f>
        <v>0</v>
      </c>
      <c r="J210" t="str">
        <f t="shared" si="9"/>
        <v>ago</v>
      </c>
      <c r="K210" t="str">
        <f t="shared" si="10"/>
        <v>2016</v>
      </c>
      <c r="L210" t="str">
        <f t="shared" si="11"/>
        <v>tarde</v>
      </c>
    </row>
    <row r="211" spans="2:12" x14ac:dyDescent="0.25">
      <c r="B211" t="s">
        <v>227</v>
      </c>
      <c r="C211" s="2">
        <v>42454</v>
      </c>
      <c r="D211" s="4">
        <v>0.75</v>
      </c>
      <c r="E211" t="s">
        <v>20</v>
      </c>
      <c r="F211" t="s">
        <v>13</v>
      </c>
      <c r="G211" t="s">
        <v>10</v>
      </c>
      <c r="H211" s="5">
        <v>31</v>
      </c>
      <c r="I211" s="8">
        <f>IFERROR(VLOOKUP(Tabela1[[#This Row],[DDD]],#REF!,3,0),0)</f>
        <v>0</v>
      </c>
      <c r="J211" t="str">
        <f t="shared" si="9"/>
        <v>mar</v>
      </c>
      <c r="K211" t="str">
        <f t="shared" si="10"/>
        <v>2016</v>
      </c>
      <c r="L211" t="str">
        <f t="shared" si="11"/>
        <v>tarde</v>
      </c>
    </row>
    <row r="212" spans="2:12" x14ac:dyDescent="0.25">
      <c r="B212" t="s">
        <v>228</v>
      </c>
      <c r="C212" s="2">
        <v>42957</v>
      </c>
      <c r="D212" s="4">
        <v>0.33333333333333331</v>
      </c>
      <c r="E212" t="s">
        <v>22</v>
      </c>
      <c r="F212" t="s">
        <v>16</v>
      </c>
      <c r="G212" t="s">
        <v>10</v>
      </c>
      <c r="H212" s="5">
        <v>19</v>
      </c>
      <c r="I212" s="8">
        <f>IFERROR(VLOOKUP(Tabela1[[#This Row],[DDD]],#REF!,3,0),0)</f>
        <v>0</v>
      </c>
      <c r="J212" t="str">
        <f t="shared" si="9"/>
        <v>ago</v>
      </c>
      <c r="K212" t="str">
        <f t="shared" si="10"/>
        <v>2017</v>
      </c>
      <c r="L212" t="str">
        <f t="shared" si="11"/>
        <v>manhã</v>
      </c>
    </row>
    <row r="213" spans="2:12" x14ac:dyDescent="0.25">
      <c r="B213" t="s">
        <v>229</v>
      </c>
      <c r="C213" s="2">
        <v>43014</v>
      </c>
      <c r="D213" s="4">
        <v>0.375</v>
      </c>
      <c r="E213" t="s">
        <v>8</v>
      </c>
      <c r="F213" t="s">
        <v>9</v>
      </c>
      <c r="G213" t="s">
        <v>10</v>
      </c>
      <c r="H213" s="5">
        <v>11</v>
      </c>
      <c r="I213" s="8">
        <f>IFERROR(VLOOKUP(Tabela1[[#This Row],[DDD]],#REF!,3,0),0)</f>
        <v>0</v>
      </c>
      <c r="J213" t="str">
        <f t="shared" si="9"/>
        <v>out</v>
      </c>
      <c r="K213" t="str">
        <f t="shared" si="10"/>
        <v>2017</v>
      </c>
      <c r="L213" t="str">
        <f t="shared" si="11"/>
        <v>manhã</v>
      </c>
    </row>
    <row r="214" spans="2:12" x14ac:dyDescent="0.25">
      <c r="B214" t="s">
        <v>230</v>
      </c>
      <c r="C214" s="2">
        <v>43134</v>
      </c>
      <c r="D214" s="4">
        <v>0.41666666666666702</v>
      </c>
      <c r="E214" t="s">
        <v>12</v>
      </c>
      <c r="F214" t="s">
        <v>13</v>
      </c>
      <c r="G214" t="s">
        <v>10</v>
      </c>
      <c r="H214" s="5">
        <v>43</v>
      </c>
      <c r="I214" s="8">
        <f>IFERROR(VLOOKUP(Tabela1[[#This Row],[DDD]],#REF!,3,0),0)</f>
        <v>0</v>
      </c>
      <c r="J214" t="str">
        <f t="shared" si="9"/>
        <v>fev</v>
      </c>
      <c r="K214" t="str">
        <f t="shared" si="10"/>
        <v>2018</v>
      </c>
      <c r="L214" t="str">
        <f t="shared" si="11"/>
        <v>manhã</v>
      </c>
    </row>
    <row r="215" spans="2:12" x14ac:dyDescent="0.25">
      <c r="B215" t="s">
        <v>231</v>
      </c>
      <c r="C215" s="2">
        <v>42704</v>
      </c>
      <c r="D215" s="4">
        <v>0.45833333333333298</v>
      </c>
      <c r="E215" t="s">
        <v>15</v>
      </c>
      <c r="F215" t="s">
        <v>16</v>
      </c>
      <c r="G215" t="s">
        <v>10</v>
      </c>
      <c r="H215" s="5">
        <v>81</v>
      </c>
      <c r="I215" s="8">
        <f>IFERROR(VLOOKUP(Tabela1[[#This Row],[DDD]],#REF!,3,0),0)</f>
        <v>0</v>
      </c>
      <c r="J215" t="str">
        <f t="shared" si="9"/>
        <v>nov</v>
      </c>
      <c r="K215" t="str">
        <f t="shared" si="10"/>
        <v>2016</v>
      </c>
      <c r="L215" t="str">
        <f t="shared" si="11"/>
        <v>manhã</v>
      </c>
    </row>
    <row r="216" spans="2:12" x14ac:dyDescent="0.25">
      <c r="B216" t="s">
        <v>232</v>
      </c>
      <c r="C216" s="2">
        <v>42073</v>
      </c>
      <c r="D216" s="4">
        <v>0.5</v>
      </c>
      <c r="E216" t="s">
        <v>18</v>
      </c>
      <c r="F216" t="s">
        <v>9</v>
      </c>
      <c r="G216" t="s">
        <v>10</v>
      </c>
      <c r="H216" s="5">
        <v>81</v>
      </c>
      <c r="I216" s="8">
        <f>IFERROR(VLOOKUP(Tabela1[[#This Row],[DDD]],#REF!,3,0),0)</f>
        <v>0</v>
      </c>
      <c r="J216" t="str">
        <f t="shared" si="9"/>
        <v>mar</v>
      </c>
      <c r="K216" t="str">
        <f t="shared" si="10"/>
        <v>2015</v>
      </c>
      <c r="L216" t="str">
        <f t="shared" si="11"/>
        <v>manhã</v>
      </c>
    </row>
    <row r="217" spans="2:12" x14ac:dyDescent="0.25">
      <c r="B217" t="s">
        <v>233</v>
      </c>
      <c r="C217" s="2">
        <v>42560</v>
      </c>
      <c r="D217" s="4">
        <v>0.54166666666666596</v>
      </c>
      <c r="E217" t="s">
        <v>20</v>
      </c>
      <c r="F217" t="s">
        <v>13</v>
      </c>
      <c r="G217" t="s">
        <v>10</v>
      </c>
      <c r="H217" s="5">
        <v>51</v>
      </c>
      <c r="I217" s="8">
        <f>IFERROR(VLOOKUP(Tabela1[[#This Row],[DDD]],#REF!,3,0),0)</f>
        <v>0</v>
      </c>
      <c r="J217" t="str">
        <f t="shared" si="9"/>
        <v>jul</v>
      </c>
      <c r="K217" t="str">
        <f t="shared" si="10"/>
        <v>2016</v>
      </c>
      <c r="L217" t="str">
        <f t="shared" si="11"/>
        <v>tarde</v>
      </c>
    </row>
    <row r="218" spans="2:12" x14ac:dyDescent="0.25">
      <c r="B218" t="s">
        <v>234</v>
      </c>
      <c r="C218" s="2">
        <v>42319</v>
      </c>
      <c r="D218" s="4">
        <v>0.58333333333333304</v>
      </c>
      <c r="E218" t="s">
        <v>22</v>
      </c>
      <c r="F218" t="s">
        <v>16</v>
      </c>
      <c r="G218" t="s">
        <v>25</v>
      </c>
      <c r="H218" s="5">
        <v>21</v>
      </c>
      <c r="I218" s="8">
        <f>IFERROR(VLOOKUP(Tabela1[[#This Row],[DDD]],#REF!,3,0),0)</f>
        <v>0</v>
      </c>
      <c r="J218" t="str">
        <f t="shared" si="9"/>
        <v>nov</v>
      </c>
      <c r="K218" t="str">
        <f t="shared" si="10"/>
        <v>2015</v>
      </c>
      <c r="L218" t="str">
        <f t="shared" si="11"/>
        <v>tarde</v>
      </c>
    </row>
    <row r="219" spans="2:12" x14ac:dyDescent="0.25">
      <c r="B219" t="s">
        <v>235</v>
      </c>
      <c r="C219" s="2">
        <v>42998</v>
      </c>
      <c r="D219" s="4">
        <v>0.625</v>
      </c>
      <c r="E219" t="s">
        <v>8</v>
      </c>
      <c r="F219" t="s">
        <v>9</v>
      </c>
      <c r="G219" t="s">
        <v>10</v>
      </c>
      <c r="H219" s="5">
        <v>41</v>
      </c>
      <c r="I219" s="8">
        <f>IFERROR(VLOOKUP(Tabela1[[#This Row],[DDD]],#REF!,3,0),0)</f>
        <v>0</v>
      </c>
      <c r="J219" t="str">
        <f t="shared" si="9"/>
        <v>set</v>
      </c>
      <c r="K219" t="str">
        <f t="shared" si="10"/>
        <v>2017</v>
      </c>
      <c r="L219" t="str">
        <f t="shared" si="11"/>
        <v>tarde</v>
      </c>
    </row>
    <row r="220" spans="2:12" x14ac:dyDescent="0.25">
      <c r="B220" t="s">
        <v>236</v>
      </c>
      <c r="C220" s="2">
        <v>42563</v>
      </c>
      <c r="D220" s="4">
        <v>0.66666666666666596</v>
      </c>
      <c r="E220" t="s">
        <v>12</v>
      </c>
      <c r="F220" t="s">
        <v>13</v>
      </c>
      <c r="G220" t="s">
        <v>10</v>
      </c>
      <c r="H220" s="5">
        <v>17</v>
      </c>
      <c r="I220" s="8">
        <f>IFERROR(VLOOKUP(Tabela1[[#This Row],[DDD]],#REF!,3,0),0)</f>
        <v>0</v>
      </c>
      <c r="J220" t="str">
        <f t="shared" si="9"/>
        <v>jul</v>
      </c>
      <c r="K220" t="str">
        <f t="shared" si="10"/>
        <v>2016</v>
      </c>
      <c r="L220" t="str">
        <f t="shared" si="11"/>
        <v>tarde</v>
      </c>
    </row>
    <row r="221" spans="2:12" x14ac:dyDescent="0.25">
      <c r="B221" t="s">
        <v>237</v>
      </c>
      <c r="C221" s="2">
        <v>42961</v>
      </c>
      <c r="D221" s="4">
        <v>0.70833333333333304</v>
      </c>
      <c r="E221" t="s">
        <v>15</v>
      </c>
      <c r="F221" t="s">
        <v>16</v>
      </c>
      <c r="G221" t="s">
        <v>10</v>
      </c>
      <c r="H221" s="5">
        <v>11</v>
      </c>
      <c r="I221" s="8">
        <f>IFERROR(VLOOKUP(Tabela1[[#This Row],[DDD]],#REF!,3,0),0)</f>
        <v>0</v>
      </c>
      <c r="J221" t="str">
        <f t="shared" si="9"/>
        <v>ago</v>
      </c>
      <c r="K221" t="str">
        <f t="shared" si="10"/>
        <v>2017</v>
      </c>
      <c r="L221" t="str">
        <f t="shared" si="11"/>
        <v>tarde</v>
      </c>
    </row>
    <row r="222" spans="2:12" x14ac:dyDescent="0.25">
      <c r="B222" t="s">
        <v>238</v>
      </c>
      <c r="C222" s="2">
        <v>42243</v>
      </c>
      <c r="D222" s="4">
        <v>0.75</v>
      </c>
      <c r="E222" t="s">
        <v>18</v>
      </c>
      <c r="F222" t="s">
        <v>9</v>
      </c>
      <c r="G222" t="s">
        <v>10</v>
      </c>
      <c r="H222" s="5">
        <v>11</v>
      </c>
      <c r="I222" s="8">
        <f>IFERROR(VLOOKUP(Tabela1[[#This Row],[DDD]],#REF!,3,0),0)</f>
        <v>0</v>
      </c>
      <c r="J222" t="str">
        <f t="shared" si="9"/>
        <v>ago</v>
      </c>
      <c r="K222" t="str">
        <f t="shared" si="10"/>
        <v>2015</v>
      </c>
      <c r="L222" t="str">
        <f t="shared" si="11"/>
        <v>tarde</v>
      </c>
    </row>
    <row r="223" spans="2:12" x14ac:dyDescent="0.25">
      <c r="B223" t="s">
        <v>239</v>
      </c>
      <c r="C223" s="2">
        <v>42502</v>
      </c>
      <c r="D223" s="4">
        <v>0.33333333333333331</v>
      </c>
      <c r="E223" t="s">
        <v>20</v>
      </c>
      <c r="F223" t="s">
        <v>13</v>
      </c>
      <c r="G223" t="s">
        <v>10</v>
      </c>
      <c r="H223" s="5">
        <v>31</v>
      </c>
      <c r="I223" s="8">
        <f>IFERROR(VLOOKUP(Tabela1[[#This Row],[DDD]],#REF!,3,0),0)</f>
        <v>0</v>
      </c>
      <c r="J223" t="str">
        <f t="shared" si="9"/>
        <v>mai</v>
      </c>
      <c r="K223" t="str">
        <f t="shared" si="10"/>
        <v>2016</v>
      </c>
      <c r="L223" t="str">
        <f t="shared" si="11"/>
        <v>manhã</v>
      </c>
    </row>
    <row r="224" spans="2:12" x14ac:dyDescent="0.25">
      <c r="B224" t="s">
        <v>240</v>
      </c>
      <c r="C224" s="2">
        <v>43083</v>
      </c>
      <c r="D224" s="4">
        <v>0.375</v>
      </c>
      <c r="E224" t="s">
        <v>22</v>
      </c>
      <c r="F224" t="s">
        <v>16</v>
      </c>
      <c r="G224" t="s">
        <v>10</v>
      </c>
      <c r="H224" s="5">
        <v>11</v>
      </c>
      <c r="I224" s="8">
        <f>IFERROR(VLOOKUP(Tabela1[[#This Row],[DDD]],#REF!,3,0),0)</f>
        <v>0</v>
      </c>
      <c r="J224" t="str">
        <f t="shared" si="9"/>
        <v>dez</v>
      </c>
      <c r="K224" t="str">
        <f t="shared" si="10"/>
        <v>2017</v>
      </c>
      <c r="L224" t="str">
        <f t="shared" si="11"/>
        <v>manhã</v>
      </c>
    </row>
    <row r="225" spans="2:12" x14ac:dyDescent="0.25">
      <c r="B225" t="s">
        <v>241</v>
      </c>
      <c r="C225" s="2">
        <v>42017</v>
      </c>
      <c r="D225" s="4">
        <v>0.41666666666666702</v>
      </c>
      <c r="E225" t="s">
        <v>8</v>
      </c>
      <c r="F225" t="s">
        <v>9</v>
      </c>
      <c r="G225" t="s">
        <v>10</v>
      </c>
      <c r="H225" s="5">
        <v>21</v>
      </c>
      <c r="I225" s="8">
        <f>IFERROR(VLOOKUP(Tabela1[[#This Row],[DDD]],#REF!,3,0),0)</f>
        <v>0</v>
      </c>
      <c r="J225" t="str">
        <f t="shared" si="9"/>
        <v>jan</v>
      </c>
      <c r="K225" t="str">
        <f t="shared" si="10"/>
        <v>2015</v>
      </c>
      <c r="L225" t="str">
        <f t="shared" si="11"/>
        <v>manhã</v>
      </c>
    </row>
    <row r="226" spans="2:12" x14ac:dyDescent="0.25">
      <c r="B226" t="s">
        <v>242</v>
      </c>
      <c r="C226" s="2">
        <v>43066</v>
      </c>
      <c r="D226" s="4">
        <v>0.45833333333333298</v>
      </c>
      <c r="E226" t="s">
        <v>12</v>
      </c>
      <c r="F226" t="s">
        <v>13</v>
      </c>
      <c r="G226" t="s">
        <v>25</v>
      </c>
      <c r="H226" s="5">
        <v>54</v>
      </c>
      <c r="I226" s="8">
        <f>IFERROR(VLOOKUP(Tabela1[[#This Row],[DDD]],#REF!,3,0),0)</f>
        <v>0</v>
      </c>
      <c r="J226" t="str">
        <f t="shared" si="9"/>
        <v>nov</v>
      </c>
      <c r="K226" t="str">
        <f t="shared" si="10"/>
        <v>2017</v>
      </c>
      <c r="L226" t="str">
        <f t="shared" si="11"/>
        <v>manhã</v>
      </c>
    </row>
    <row r="227" spans="2:12" x14ac:dyDescent="0.25">
      <c r="B227" t="s">
        <v>243</v>
      </c>
      <c r="C227" s="2">
        <v>42389</v>
      </c>
      <c r="D227" s="4">
        <v>0.5</v>
      </c>
      <c r="E227" t="s">
        <v>15</v>
      </c>
      <c r="F227" t="s">
        <v>16</v>
      </c>
      <c r="G227" t="s">
        <v>10</v>
      </c>
      <c r="H227" s="5">
        <v>11</v>
      </c>
      <c r="I227" s="8">
        <f>IFERROR(VLOOKUP(Tabela1[[#This Row],[DDD]],#REF!,3,0),0)</f>
        <v>0</v>
      </c>
      <c r="J227" t="str">
        <f t="shared" si="9"/>
        <v>jan</v>
      </c>
      <c r="K227" t="str">
        <f t="shared" si="10"/>
        <v>2016</v>
      </c>
      <c r="L227" t="str">
        <f t="shared" si="11"/>
        <v>manhã</v>
      </c>
    </row>
    <row r="228" spans="2:12" x14ac:dyDescent="0.25">
      <c r="B228" t="s">
        <v>244</v>
      </c>
      <c r="C228" s="2">
        <v>42320</v>
      </c>
      <c r="D228" s="4">
        <v>0.54166666666666596</v>
      </c>
      <c r="E228" t="s">
        <v>18</v>
      </c>
      <c r="F228" t="s">
        <v>9</v>
      </c>
      <c r="G228" t="s">
        <v>10</v>
      </c>
      <c r="H228" s="5">
        <v>27</v>
      </c>
      <c r="I228" s="8">
        <f>IFERROR(VLOOKUP(Tabela1[[#This Row],[DDD]],#REF!,3,0),0)</f>
        <v>0</v>
      </c>
      <c r="J228" t="str">
        <f t="shared" si="9"/>
        <v>nov</v>
      </c>
      <c r="K228" t="str">
        <f t="shared" si="10"/>
        <v>2015</v>
      </c>
      <c r="L228" t="str">
        <f t="shared" si="11"/>
        <v>tarde</v>
      </c>
    </row>
    <row r="229" spans="2:12" x14ac:dyDescent="0.25">
      <c r="B229" t="s">
        <v>245</v>
      </c>
      <c r="C229" s="2">
        <v>42622</v>
      </c>
      <c r="D229" s="4">
        <v>0.58333333333333304</v>
      </c>
      <c r="E229" t="s">
        <v>20</v>
      </c>
      <c r="F229" t="s">
        <v>13</v>
      </c>
      <c r="G229" t="s">
        <v>10</v>
      </c>
      <c r="H229" s="5">
        <v>15</v>
      </c>
      <c r="I229" s="8">
        <f>IFERROR(VLOOKUP(Tabela1[[#This Row],[DDD]],#REF!,3,0),0)</f>
        <v>0</v>
      </c>
      <c r="J229" t="str">
        <f t="shared" si="9"/>
        <v>set</v>
      </c>
      <c r="K229" t="str">
        <f t="shared" si="10"/>
        <v>2016</v>
      </c>
      <c r="L229" t="str">
        <f t="shared" si="11"/>
        <v>tarde</v>
      </c>
    </row>
    <row r="230" spans="2:12" x14ac:dyDescent="0.25">
      <c r="B230" t="s">
        <v>246</v>
      </c>
      <c r="C230" s="2">
        <v>42625</v>
      </c>
      <c r="D230" s="4">
        <v>0.625</v>
      </c>
      <c r="E230" t="s">
        <v>22</v>
      </c>
      <c r="F230" t="s">
        <v>16</v>
      </c>
      <c r="G230" t="s">
        <v>10</v>
      </c>
      <c r="H230" s="5">
        <v>11</v>
      </c>
      <c r="I230" s="8">
        <f>IFERROR(VLOOKUP(Tabela1[[#This Row],[DDD]],#REF!,3,0),0)</f>
        <v>0</v>
      </c>
      <c r="J230" t="str">
        <f t="shared" si="9"/>
        <v>set</v>
      </c>
      <c r="K230" t="str">
        <f t="shared" si="10"/>
        <v>2016</v>
      </c>
      <c r="L230" t="str">
        <f t="shared" si="11"/>
        <v>tarde</v>
      </c>
    </row>
    <row r="231" spans="2:12" x14ac:dyDescent="0.25">
      <c r="B231" t="s">
        <v>247</v>
      </c>
      <c r="C231" s="2">
        <v>43104</v>
      </c>
      <c r="D231" s="4">
        <v>0.66666666666666596</v>
      </c>
      <c r="E231" t="s">
        <v>8</v>
      </c>
      <c r="F231" t="s">
        <v>9</v>
      </c>
      <c r="G231" t="s">
        <v>10</v>
      </c>
      <c r="H231" s="5">
        <v>12</v>
      </c>
      <c r="I231" s="8">
        <f>IFERROR(VLOOKUP(Tabela1[[#This Row],[DDD]],#REF!,3,0),0)</f>
        <v>0</v>
      </c>
      <c r="J231" t="str">
        <f t="shared" si="9"/>
        <v>jan</v>
      </c>
      <c r="K231" t="str">
        <f t="shared" si="10"/>
        <v>2018</v>
      </c>
      <c r="L231" t="str">
        <f t="shared" si="11"/>
        <v>tarde</v>
      </c>
    </row>
    <row r="232" spans="2:12" x14ac:dyDescent="0.25">
      <c r="B232" t="s">
        <v>248</v>
      </c>
      <c r="C232" s="2">
        <v>43332</v>
      </c>
      <c r="D232" s="4">
        <v>0.70833333333333304</v>
      </c>
      <c r="E232" t="s">
        <v>12</v>
      </c>
      <c r="F232" t="s">
        <v>13</v>
      </c>
      <c r="G232" t="s">
        <v>10</v>
      </c>
      <c r="H232" s="5">
        <v>11</v>
      </c>
      <c r="I232" s="8">
        <f>IFERROR(VLOOKUP(Tabela1[[#This Row],[DDD]],#REF!,3,0),0)</f>
        <v>0</v>
      </c>
      <c r="J232" t="str">
        <f t="shared" si="9"/>
        <v>ago</v>
      </c>
      <c r="K232" t="str">
        <f t="shared" si="10"/>
        <v>2018</v>
      </c>
      <c r="L232" t="str">
        <f t="shared" si="11"/>
        <v>tarde</v>
      </c>
    </row>
    <row r="233" spans="2:12" x14ac:dyDescent="0.25">
      <c r="B233" t="s">
        <v>249</v>
      </c>
      <c r="C233" s="2">
        <v>43109</v>
      </c>
      <c r="D233" s="4">
        <v>0.75</v>
      </c>
      <c r="E233" t="s">
        <v>15</v>
      </c>
      <c r="F233" t="s">
        <v>16</v>
      </c>
      <c r="G233" t="s">
        <v>10</v>
      </c>
      <c r="H233" s="5">
        <v>41</v>
      </c>
      <c r="I233" s="8">
        <f>IFERROR(VLOOKUP(Tabela1[[#This Row],[DDD]],#REF!,3,0),0)</f>
        <v>0</v>
      </c>
      <c r="J233" t="str">
        <f t="shared" si="9"/>
        <v>jan</v>
      </c>
      <c r="K233" t="str">
        <f t="shared" si="10"/>
        <v>2018</v>
      </c>
      <c r="L233" t="str">
        <f t="shared" si="11"/>
        <v>tarde</v>
      </c>
    </row>
    <row r="234" spans="2:12" x14ac:dyDescent="0.25">
      <c r="B234" t="s">
        <v>250</v>
      </c>
      <c r="C234" s="2">
        <v>42514</v>
      </c>
      <c r="D234" s="4">
        <v>0.33333333333333331</v>
      </c>
      <c r="E234" t="s">
        <v>18</v>
      </c>
      <c r="F234" t="s">
        <v>9</v>
      </c>
      <c r="G234" t="s">
        <v>25</v>
      </c>
      <c r="H234" s="5">
        <v>31</v>
      </c>
      <c r="I234" s="8">
        <f>IFERROR(VLOOKUP(Tabela1[[#This Row],[DDD]],#REF!,3,0),0)</f>
        <v>0</v>
      </c>
      <c r="J234" t="str">
        <f t="shared" si="9"/>
        <v>mai</v>
      </c>
      <c r="K234" t="str">
        <f t="shared" si="10"/>
        <v>2016</v>
      </c>
      <c r="L234" t="str">
        <f t="shared" si="11"/>
        <v>manhã</v>
      </c>
    </row>
    <row r="235" spans="2:12" x14ac:dyDescent="0.25">
      <c r="B235" t="s">
        <v>251</v>
      </c>
      <c r="C235" s="2">
        <v>42505</v>
      </c>
      <c r="D235" s="4">
        <v>0.375</v>
      </c>
      <c r="E235" t="s">
        <v>20</v>
      </c>
      <c r="F235" t="s">
        <v>13</v>
      </c>
      <c r="G235" t="s">
        <v>10</v>
      </c>
      <c r="H235" s="5">
        <v>19</v>
      </c>
      <c r="I235" s="8">
        <f>IFERROR(VLOOKUP(Tabela1[[#This Row],[DDD]],#REF!,3,0),0)</f>
        <v>0</v>
      </c>
      <c r="J235" t="str">
        <f t="shared" si="9"/>
        <v>mai</v>
      </c>
      <c r="K235" t="str">
        <f t="shared" si="10"/>
        <v>2016</v>
      </c>
      <c r="L235" t="str">
        <f t="shared" si="11"/>
        <v>manhã</v>
      </c>
    </row>
    <row r="236" spans="2:12" x14ac:dyDescent="0.25">
      <c r="B236" t="s">
        <v>252</v>
      </c>
      <c r="C236" s="2">
        <v>42303</v>
      </c>
      <c r="D236" s="4">
        <v>0.41666666666666702</v>
      </c>
      <c r="E236" t="s">
        <v>22</v>
      </c>
      <c r="F236" t="s">
        <v>16</v>
      </c>
      <c r="G236" t="s">
        <v>10</v>
      </c>
      <c r="H236" s="5">
        <v>21</v>
      </c>
      <c r="I236" s="8">
        <f>IFERROR(VLOOKUP(Tabela1[[#This Row],[DDD]],#REF!,3,0),0)</f>
        <v>0</v>
      </c>
      <c r="J236" t="str">
        <f t="shared" si="9"/>
        <v>out</v>
      </c>
      <c r="K236" t="str">
        <f t="shared" si="10"/>
        <v>2015</v>
      </c>
      <c r="L236" t="str">
        <f t="shared" si="11"/>
        <v>manhã</v>
      </c>
    </row>
    <row r="237" spans="2:12" x14ac:dyDescent="0.25">
      <c r="B237" t="s">
        <v>253</v>
      </c>
      <c r="C237" s="2">
        <v>42095</v>
      </c>
      <c r="D237" s="4">
        <v>0.45833333333333298</v>
      </c>
      <c r="E237" t="s">
        <v>8</v>
      </c>
      <c r="F237" t="s">
        <v>9</v>
      </c>
      <c r="G237" t="s">
        <v>10</v>
      </c>
      <c r="H237" s="5">
        <v>15</v>
      </c>
      <c r="I237" s="8">
        <f>IFERROR(VLOOKUP(Tabela1[[#This Row],[DDD]],#REF!,3,0),0)</f>
        <v>0</v>
      </c>
      <c r="J237" t="str">
        <f t="shared" si="9"/>
        <v>abr</v>
      </c>
      <c r="K237" t="str">
        <f t="shared" si="10"/>
        <v>2015</v>
      </c>
      <c r="L237" t="str">
        <f t="shared" si="11"/>
        <v>manhã</v>
      </c>
    </row>
    <row r="238" spans="2:12" x14ac:dyDescent="0.25">
      <c r="B238" t="s">
        <v>254</v>
      </c>
      <c r="C238" s="2">
        <v>42758</v>
      </c>
      <c r="D238" s="4">
        <v>0.5</v>
      </c>
      <c r="E238" t="s">
        <v>12</v>
      </c>
      <c r="F238" t="s">
        <v>13</v>
      </c>
      <c r="G238" t="s">
        <v>10</v>
      </c>
      <c r="H238" s="5">
        <v>11</v>
      </c>
      <c r="I238" s="8">
        <f>IFERROR(VLOOKUP(Tabela1[[#This Row],[DDD]],#REF!,3,0),0)</f>
        <v>0</v>
      </c>
      <c r="J238" t="str">
        <f t="shared" si="9"/>
        <v>jan</v>
      </c>
      <c r="K238" t="str">
        <f t="shared" si="10"/>
        <v>2017</v>
      </c>
      <c r="L238" t="str">
        <f t="shared" si="11"/>
        <v>manhã</v>
      </c>
    </row>
    <row r="239" spans="2:12" x14ac:dyDescent="0.25">
      <c r="B239" t="s">
        <v>255</v>
      </c>
      <c r="C239" s="2">
        <v>43410</v>
      </c>
      <c r="D239" s="4">
        <v>0.54166666666666596</v>
      </c>
      <c r="E239" t="s">
        <v>15</v>
      </c>
      <c r="F239" t="s">
        <v>16</v>
      </c>
      <c r="G239" t="s">
        <v>10</v>
      </c>
      <c r="H239" s="5">
        <v>43</v>
      </c>
      <c r="I239" s="8">
        <f>IFERROR(VLOOKUP(Tabela1[[#This Row],[DDD]],#REF!,3,0),0)</f>
        <v>0</v>
      </c>
      <c r="J239" t="str">
        <f t="shared" si="9"/>
        <v>nov</v>
      </c>
      <c r="K239" t="str">
        <f t="shared" si="10"/>
        <v>2018</v>
      </c>
      <c r="L239" t="str">
        <f t="shared" si="11"/>
        <v>tarde</v>
      </c>
    </row>
    <row r="240" spans="2:12" x14ac:dyDescent="0.25">
      <c r="B240" t="s">
        <v>256</v>
      </c>
      <c r="C240" s="2">
        <v>43370</v>
      </c>
      <c r="D240" s="4">
        <v>0.58333333333333304</v>
      </c>
      <c r="E240" t="s">
        <v>18</v>
      </c>
      <c r="F240" t="s">
        <v>9</v>
      </c>
      <c r="G240" t="s">
        <v>10</v>
      </c>
      <c r="H240" s="5">
        <v>11</v>
      </c>
      <c r="I240" s="8">
        <f>IFERROR(VLOOKUP(Tabela1[[#This Row],[DDD]],#REF!,3,0),0)</f>
        <v>0</v>
      </c>
      <c r="J240" t="str">
        <f t="shared" si="9"/>
        <v>set</v>
      </c>
      <c r="K240" t="str">
        <f t="shared" si="10"/>
        <v>2018</v>
      </c>
      <c r="L240" t="str">
        <f t="shared" si="11"/>
        <v>tarde</v>
      </c>
    </row>
    <row r="241" spans="2:12" x14ac:dyDescent="0.25">
      <c r="B241" t="s">
        <v>257</v>
      </c>
      <c r="C241" s="2">
        <v>43159</v>
      </c>
      <c r="D241" s="4">
        <v>0.625</v>
      </c>
      <c r="E241" t="s">
        <v>20</v>
      </c>
      <c r="F241" t="s">
        <v>13</v>
      </c>
      <c r="G241" t="s">
        <v>10</v>
      </c>
      <c r="H241" s="5">
        <v>32</v>
      </c>
      <c r="I241" s="8">
        <f>IFERROR(VLOOKUP(Tabela1[[#This Row],[DDD]],#REF!,3,0),0)</f>
        <v>0</v>
      </c>
      <c r="J241" t="str">
        <f t="shared" si="9"/>
        <v>fev</v>
      </c>
      <c r="K241" t="str">
        <f t="shared" si="10"/>
        <v>2018</v>
      </c>
      <c r="L241" t="str">
        <f t="shared" si="11"/>
        <v>tarde</v>
      </c>
    </row>
    <row r="242" spans="2:12" x14ac:dyDescent="0.25">
      <c r="B242" t="s">
        <v>258</v>
      </c>
      <c r="C242" s="2">
        <v>42341</v>
      </c>
      <c r="D242" s="4">
        <v>0.66666666666666596</v>
      </c>
      <c r="E242" t="s">
        <v>22</v>
      </c>
      <c r="F242" t="s">
        <v>16</v>
      </c>
      <c r="G242" t="s">
        <v>25</v>
      </c>
      <c r="H242" s="5">
        <v>15</v>
      </c>
      <c r="I242" s="8">
        <f>IFERROR(VLOOKUP(Tabela1[[#This Row],[DDD]],#REF!,3,0),0)</f>
        <v>0</v>
      </c>
      <c r="J242" t="str">
        <f t="shared" si="9"/>
        <v>dez</v>
      </c>
      <c r="K242" t="str">
        <f t="shared" si="10"/>
        <v>2015</v>
      </c>
      <c r="L242" t="str">
        <f t="shared" si="11"/>
        <v>tarde</v>
      </c>
    </row>
    <row r="243" spans="2:12" x14ac:dyDescent="0.25">
      <c r="B243" t="s">
        <v>259</v>
      </c>
      <c r="C243" s="2">
        <v>42922</v>
      </c>
      <c r="D243" s="4">
        <v>0.70833333333333304</v>
      </c>
      <c r="E243" t="s">
        <v>8</v>
      </c>
      <c r="F243" t="s">
        <v>9</v>
      </c>
      <c r="G243" t="s">
        <v>10</v>
      </c>
      <c r="H243" s="5">
        <v>34</v>
      </c>
      <c r="I243" s="8">
        <f>IFERROR(VLOOKUP(Tabela1[[#This Row],[DDD]],#REF!,3,0),0)</f>
        <v>0</v>
      </c>
      <c r="J243" t="str">
        <f t="shared" si="9"/>
        <v>jul</v>
      </c>
      <c r="K243" t="str">
        <f t="shared" si="10"/>
        <v>2017</v>
      </c>
      <c r="L243" t="str">
        <f t="shared" si="11"/>
        <v>tarde</v>
      </c>
    </row>
    <row r="244" spans="2:12" x14ac:dyDescent="0.25">
      <c r="B244" t="s">
        <v>260</v>
      </c>
      <c r="C244" s="2">
        <v>42847</v>
      </c>
      <c r="D244" s="4">
        <v>0.75</v>
      </c>
      <c r="E244" t="s">
        <v>12</v>
      </c>
      <c r="F244" t="s">
        <v>13</v>
      </c>
      <c r="G244" t="s">
        <v>10</v>
      </c>
      <c r="H244" s="5">
        <v>21</v>
      </c>
      <c r="I244" s="8">
        <f>IFERROR(VLOOKUP(Tabela1[[#This Row],[DDD]],#REF!,3,0),0)</f>
        <v>0</v>
      </c>
      <c r="J244" t="str">
        <f t="shared" si="9"/>
        <v>abr</v>
      </c>
      <c r="K244" t="str">
        <f t="shared" si="10"/>
        <v>2017</v>
      </c>
      <c r="L244" t="str">
        <f t="shared" si="11"/>
        <v>tarde</v>
      </c>
    </row>
    <row r="245" spans="2:12" x14ac:dyDescent="0.25">
      <c r="B245" t="s">
        <v>261</v>
      </c>
      <c r="C245" s="2">
        <v>43111</v>
      </c>
      <c r="D245" s="4">
        <v>0.33333333333333331</v>
      </c>
      <c r="E245" t="s">
        <v>15</v>
      </c>
      <c r="F245" t="s">
        <v>16</v>
      </c>
      <c r="G245" t="s">
        <v>10</v>
      </c>
      <c r="H245" s="5">
        <v>24</v>
      </c>
      <c r="I245" s="8">
        <f>IFERROR(VLOOKUP(Tabela1[[#This Row],[DDD]],#REF!,3,0),0)</f>
        <v>0</v>
      </c>
      <c r="J245" t="str">
        <f t="shared" si="9"/>
        <v>jan</v>
      </c>
      <c r="K245" t="str">
        <f t="shared" si="10"/>
        <v>2018</v>
      </c>
      <c r="L245" t="str">
        <f t="shared" si="11"/>
        <v>manhã</v>
      </c>
    </row>
    <row r="246" spans="2:12" x14ac:dyDescent="0.25">
      <c r="B246" t="s">
        <v>262</v>
      </c>
      <c r="C246" s="2">
        <v>43338</v>
      </c>
      <c r="D246" s="4">
        <v>0.375</v>
      </c>
      <c r="E246" t="s">
        <v>18</v>
      </c>
      <c r="F246" t="s">
        <v>9</v>
      </c>
      <c r="G246" t="s">
        <v>10</v>
      </c>
      <c r="H246" s="5">
        <v>11</v>
      </c>
      <c r="I246" s="8">
        <f>IFERROR(VLOOKUP(Tabela1[[#This Row],[DDD]],#REF!,3,0),0)</f>
        <v>0</v>
      </c>
      <c r="J246" t="str">
        <f t="shared" si="9"/>
        <v>ago</v>
      </c>
      <c r="K246" t="str">
        <f t="shared" si="10"/>
        <v>2018</v>
      </c>
      <c r="L246" t="str">
        <f t="shared" si="11"/>
        <v>manhã</v>
      </c>
    </row>
    <row r="247" spans="2:12" x14ac:dyDescent="0.25">
      <c r="B247" t="s">
        <v>263</v>
      </c>
      <c r="C247" s="2">
        <v>42651</v>
      </c>
      <c r="D247" s="4">
        <v>0.41666666666666702</v>
      </c>
      <c r="E247" t="s">
        <v>20</v>
      </c>
      <c r="F247" t="s">
        <v>13</v>
      </c>
      <c r="G247" t="s">
        <v>10</v>
      </c>
      <c r="H247" s="5">
        <v>21</v>
      </c>
      <c r="I247" s="8">
        <f>IFERROR(VLOOKUP(Tabela1[[#This Row],[DDD]],#REF!,3,0),0)</f>
        <v>0</v>
      </c>
      <c r="J247" t="str">
        <f t="shared" si="9"/>
        <v>out</v>
      </c>
      <c r="K247" t="str">
        <f t="shared" si="10"/>
        <v>2016</v>
      </c>
      <c r="L247" t="str">
        <f t="shared" si="11"/>
        <v>manhã</v>
      </c>
    </row>
    <row r="248" spans="2:12" x14ac:dyDescent="0.25">
      <c r="B248" t="s">
        <v>264</v>
      </c>
      <c r="C248" s="2">
        <v>42796</v>
      </c>
      <c r="D248" s="4">
        <v>0.45833333333333298</v>
      </c>
      <c r="E248" t="s">
        <v>22</v>
      </c>
      <c r="F248" t="s">
        <v>16</v>
      </c>
      <c r="G248" t="s">
        <v>10</v>
      </c>
      <c r="H248" s="5">
        <v>85</v>
      </c>
      <c r="I248" s="8">
        <f>IFERROR(VLOOKUP(Tabela1[[#This Row],[DDD]],#REF!,3,0),0)</f>
        <v>0</v>
      </c>
      <c r="J248" t="str">
        <f t="shared" si="9"/>
        <v>mar</v>
      </c>
      <c r="K248" t="str">
        <f t="shared" si="10"/>
        <v>2017</v>
      </c>
      <c r="L248" t="str">
        <f t="shared" si="11"/>
        <v>manhã</v>
      </c>
    </row>
    <row r="249" spans="2:12" x14ac:dyDescent="0.25">
      <c r="B249" t="s">
        <v>265</v>
      </c>
      <c r="C249" s="2">
        <v>43209</v>
      </c>
      <c r="D249" s="4">
        <v>0.5</v>
      </c>
      <c r="E249" t="s">
        <v>8</v>
      </c>
      <c r="F249" t="s">
        <v>9</v>
      </c>
      <c r="G249" t="s">
        <v>10</v>
      </c>
      <c r="H249" s="5">
        <v>21</v>
      </c>
      <c r="I249" s="8">
        <f>IFERROR(VLOOKUP(Tabela1[[#This Row],[DDD]],#REF!,3,0),0)</f>
        <v>0</v>
      </c>
      <c r="J249" t="str">
        <f t="shared" si="9"/>
        <v>abr</v>
      </c>
      <c r="K249" t="str">
        <f t="shared" si="10"/>
        <v>2018</v>
      </c>
      <c r="L249" t="str">
        <f t="shared" si="11"/>
        <v>manhã</v>
      </c>
    </row>
    <row r="250" spans="2:12" x14ac:dyDescent="0.25">
      <c r="B250" t="s">
        <v>266</v>
      </c>
      <c r="C250" s="2">
        <v>42890</v>
      </c>
      <c r="D250" s="4">
        <v>0.54166666666666596</v>
      </c>
      <c r="E250" t="s">
        <v>12</v>
      </c>
      <c r="F250" t="s">
        <v>13</v>
      </c>
      <c r="G250" t="s">
        <v>25</v>
      </c>
      <c r="H250" s="5">
        <v>94</v>
      </c>
      <c r="I250" s="8">
        <f>IFERROR(VLOOKUP(Tabela1[[#This Row],[DDD]],#REF!,3,0),0)</f>
        <v>0</v>
      </c>
      <c r="J250" t="str">
        <f t="shared" si="9"/>
        <v>jun</v>
      </c>
      <c r="K250" t="str">
        <f t="shared" si="10"/>
        <v>2017</v>
      </c>
      <c r="L250" t="str">
        <f t="shared" si="11"/>
        <v>tarde</v>
      </c>
    </row>
    <row r="251" spans="2:12" x14ac:dyDescent="0.25">
      <c r="B251" t="s">
        <v>267</v>
      </c>
      <c r="C251" s="2">
        <v>42556</v>
      </c>
      <c r="D251" s="4">
        <v>0.58333333333333304</v>
      </c>
      <c r="E251" t="s">
        <v>15</v>
      </c>
      <c r="F251" t="s">
        <v>16</v>
      </c>
      <c r="G251" t="s">
        <v>10</v>
      </c>
      <c r="H251" s="5">
        <v>11</v>
      </c>
      <c r="I251" s="8">
        <f>IFERROR(VLOOKUP(Tabela1[[#This Row],[DDD]],#REF!,3,0),0)</f>
        <v>0</v>
      </c>
      <c r="J251" t="str">
        <f t="shared" si="9"/>
        <v>jul</v>
      </c>
      <c r="K251" t="str">
        <f t="shared" si="10"/>
        <v>2016</v>
      </c>
      <c r="L251" t="str">
        <f t="shared" si="11"/>
        <v>tarde</v>
      </c>
    </row>
    <row r="252" spans="2:12" x14ac:dyDescent="0.25">
      <c r="B252" t="s">
        <v>268</v>
      </c>
      <c r="C252" s="2">
        <v>42788</v>
      </c>
      <c r="D252" s="4">
        <v>0.625</v>
      </c>
      <c r="E252" t="s">
        <v>18</v>
      </c>
      <c r="F252" t="s">
        <v>9</v>
      </c>
      <c r="G252" t="s">
        <v>10</v>
      </c>
      <c r="H252" s="5">
        <v>11</v>
      </c>
      <c r="I252" s="8">
        <f>IFERROR(VLOOKUP(Tabela1[[#This Row],[DDD]],#REF!,3,0),0)</f>
        <v>0</v>
      </c>
      <c r="J252" t="str">
        <f t="shared" si="9"/>
        <v>fev</v>
      </c>
      <c r="K252" t="str">
        <f t="shared" si="10"/>
        <v>2017</v>
      </c>
      <c r="L252" t="str">
        <f t="shared" si="11"/>
        <v>tarde</v>
      </c>
    </row>
    <row r="253" spans="2:12" x14ac:dyDescent="0.25">
      <c r="B253" t="s">
        <v>269</v>
      </c>
      <c r="C253" s="2">
        <v>42366</v>
      </c>
      <c r="D253" s="4">
        <v>0.66666666666666596</v>
      </c>
      <c r="E253" t="s">
        <v>20</v>
      </c>
      <c r="F253" t="s">
        <v>13</v>
      </c>
      <c r="G253" t="s">
        <v>10</v>
      </c>
      <c r="H253" s="5">
        <v>11</v>
      </c>
      <c r="I253" s="8">
        <f>IFERROR(VLOOKUP(Tabela1[[#This Row],[DDD]],#REF!,3,0),0)</f>
        <v>0</v>
      </c>
      <c r="J253" t="str">
        <f t="shared" si="9"/>
        <v>dez</v>
      </c>
      <c r="K253" t="str">
        <f t="shared" si="10"/>
        <v>2015</v>
      </c>
      <c r="L253" t="str">
        <f t="shared" si="11"/>
        <v>tarde</v>
      </c>
    </row>
    <row r="254" spans="2:12" x14ac:dyDescent="0.25">
      <c r="B254" t="s">
        <v>270</v>
      </c>
      <c r="C254" s="2">
        <v>42979</v>
      </c>
      <c r="D254" s="4">
        <v>0.70833333333333304</v>
      </c>
      <c r="E254" t="s">
        <v>22</v>
      </c>
      <c r="F254" t="s">
        <v>16</v>
      </c>
      <c r="G254" t="s">
        <v>10</v>
      </c>
      <c r="H254" s="5">
        <v>34</v>
      </c>
      <c r="I254" s="8">
        <f>IFERROR(VLOOKUP(Tabela1[[#This Row],[DDD]],#REF!,3,0),0)</f>
        <v>0</v>
      </c>
      <c r="J254" t="str">
        <f t="shared" si="9"/>
        <v>set</v>
      </c>
      <c r="K254" t="str">
        <f t="shared" si="10"/>
        <v>2017</v>
      </c>
      <c r="L254" t="str">
        <f t="shared" si="11"/>
        <v>tarde</v>
      </c>
    </row>
    <row r="255" spans="2:12" x14ac:dyDescent="0.25">
      <c r="B255" t="s">
        <v>271</v>
      </c>
      <c r="C255" s="2">
        <v>42285</v>
      </c>
      <c r="D255" s="4">
        <v>0.75</v>
      </c>
      <c r="E255" t="s">
        <v>8</v>
      </c>
      <c r="F255" t="s">
        <v>9</v>
      </c>
      <c r="G255" t="s">
        <v>10</v>
      </c>
      <c r="H255" s="5">
        <v>19</v>
      </c>
      <c r="I255" s="8">
        <f>IFERROR(VLOOKUP(Tabela1[[#This Row],[DDD]],#REF!,3,0),0)</f>
        <v>0</v>
      </c>
      <c r="J255" t="str">
        <f t="shared" si="9"/>
        <v>out</v>
      </c>
      <c r="K255" t="str">
        <f t="shared" si="10"/>
        <v>2015</v>
      </c>
      <c r="L255" t="str">
        <f t="shared" si="11"/>
        <v>tarde</v>
      </c>
    </row>
    <row r="256" spans="2:12" x14ac:dyDescent="0.25">
      <c r="B256" t="s">
        <v>272</v>
      </c>
      <c r="C256" s="2">
        <v>43359</v>
      </c>
      <c r="D256" s="4">
        <v>0.33333333333333331</v>
      </c>
      <c r="E256" t="s">
        <v>12</v>
      </c>
      <c r="F256" t="s">
        <v>13</v>
      </c>
      <c r="G256" t="s">
        <v>10</v>
      </c>
      <c r="H256" s="5">
        <v>69</v>
      </c>
      <c r="I256" s="8">
        <f>IFERROR(VLOOKUP(Tabela1[[#This Row],[DDD]],#REF!,3,0),0)</f>
        <v>0</v>
      </c>
      <c r="J256" t="str">
        <f t="shared" si="9"/>
        <v>set</v>
      </c>
      <c r="K256" t="str">
        <f t="shared" si="10"/>
        <v>2018</v>
      </c>
      <c r="L256" t="str">
        <f t="shared" si="11"/>
        <v>manhã</v>
      </c>
    </row>
    <row r="257" spans="2:12" x14ac:dyDescent="0.25">
      <c r="B257" t="s">
        <v>273</v>
      </c>
      <c r="C257" s="2">
        <v>42404</v>
      </c>
      <c r="D257" s="4">
        <v>0.375</v>
      </c>
      <c r="E257" t="s">
        <v>15</v>
      </c>
      <c r="F257" t="s">
        <v>16</v>
      </c>
      <c r="G257" t="s">
        <v>10</v>
      </c>
      <c r="H257" s="5">
        <v>66</v>
      </c>
      <c r="I257" s="8">
        <f>IFERROR(VLOOKUP(Tabela1[[#This Row],[DDD]],#REF!,3,0),0)</f>
        <v>0</v>
      </c>
      <c r="J257" t="str">
        <f t="shared" si="9"/>
        <v>fev</v>
      </c>
      <c r="K257" t="str">
        <f t="shared" si="10"/>
        <v>2016</v>
      </c>
      <c r="L257" t="str">
        <f t="shared" si="11"/>
        <v>manhã</v>
      </c>
    </row>
    <row r="258" spans="2:12" x14ac:dyDescent="0.25">
      <c r="B258" t="s">
        <v>274</v>
      </c>
      <c r="C258" s="2">
        <v>43346</v>
      </c>
      <c r="D258" s="4">
        <v>0.41666666666666702</v>
      </c>
      <c r="E258" t="s">
        <v>18</v>
      </c>
      <c r="F258" t="s">
        <v>9</v>
      </c>
      <c r="G258" t="s">
        <v>25</v>
      </c>
      <c r="H258" s="5">
        <v>11</v>
      </c>
      <c r="I258" s="8">
        <f>IFERROR(VLOOKUP(Tabela1[[#This Row],[DDD]],#REF!,3,0),0)</f>
        <v>0</v>
      </c>
      <c r="J258" t="str">
        <f t="shared" si="9"/>
        <v>set</v>
      </c>
      <c r="K258" t="str">
        <f t="shared" si="10"/>
        <v>2018</v>
      </c>
      <c r="L258" t="str">
        <f t="shared" si="11"/>
        <v>manhã</v>
      </c>
    </row>
    <row r="259" spans="2:12" x14ac:dyDescent="0.25">
      <c r="B259" t="s">
        <v>275</v>
      </c>
      <c r="C259" s="2">
        <v>42576</v>
      </c>
      <c r="D259" s="4">
        <v>0.45833333333333298</v>
      </c>
      <c r="E259" t="s">
        <v>20</v>
      </c>
      <c r="F259" t="s">
        <v>13</v>
      </c>
      <c r="G259" t="s">
        <v>10</v>
      </c>
      <c r="H259" s="5">
        <v>11</v>
      </c>
      <c r="I259" s="8">
        <f>IFERROR(VLOOKUP(Tabela1[[#This Row],[DDD]],#REF!,3,0),0)</f>
        <v>0</v>
      </c>
      <c r="J259" t="str">
        <f t="shared" ref="J259:J322" si="12">TEXT(C259,"mmm")</f>
        <v>jul</v>
      </c>
      <c r="K259" t="str">
        <f t="shared" ref="K259:K322" si="13">TEXT(C259,"aaaa")</f>
        <v>2016</v>
      </c>
      <c r="L259" t="str">
        <f t="shared" ref="L259:L322" si="14">IF(VALUE(TEXT(D259,"hh"))&lt;=12,"manhã","tarde")</f>
        <v>manhã</v>
      </c>
    </row>
    <row r="260" spans="2:12" x14ac:dyDescent="0.25">
      <c r="B260" t="s">
        <v>276</v>
      </c>
      <c r="C260" s="2">
        <v>42547</v>
      </c>
      <c r="D260" s="4">
        <v>0.5</v>
      </c>
      <c r="E260" t="s">
        <v>22</v>
      </c>
      <c r="F260" t="s">
        <v>16</v>
      </c>
      <c r="G260" t="s">
        <v>10</v>
      </c>
      <c r="H260" s="5">
        <v>32</v>
      </c>
      <c r="I260" s="8">
        <f>IFERROR(VLOOKUP(Tabela1[[#This Row],[DDD]],#REF!,3,0),0)</f>
        <v>0</v>
      </c>
      <c r="J260" t="str">
        <f t="shared" si="12"/>
        <v>jun</v>
      </c>
      <c r="K260" t="str">
        <f t="shared" si="13"/>
        <v>2016</v>
      </c>
      <c r="L260" t="str">
        <f t="shared" si="14"/>
        <v>manhã</v>
      </c>
    </row>
    <row r="261" spans="2:12" x14ac:dyDescent="0.25">
      <c r="B261" t="s">
        <v>277</v>
      </c>
      <c r="C261" s="2">
        <v>43329</v>
      </c>
      <c r="D261" s="4">
        <v>0.54166666666666596</v>
      </c>
      <c r="E261" t="s">
        <v>8</v>
      </c>
      <c r="F261" t="s">
        <v>9</v>
      </c>
      <c r="G261" t="s">
        <v>10</v>
      </c>
      <c r="H261" s="5">
        <v>11</v>
      </c>
      <c r="I261" s="8">
        <f>IFERROR(VLOOKUP(Tabela1[[#This Row],[DDD]],#REF!,3,0),0)</f>
        <v>0</v>
      </c>
      <c r="J261" t="str">
        <f t="shared" si="12"/>
        <v>ago</v>
      </c>
      <c r="K261" t="str">
        <f t="shared" si="13"/>
        <v>2018</v>
      </c>
      <c r="L261" t="str">
        <f t="shared" si="14"/>
        <v>tarde</v>
      </c>
    </row>
    <row r="262" spans="2:12" x14ac:dyDescent="0.25">
      <c r="B262" t="s">
        <v>278</v>
      </c>
      <c r="C262" s="2">
        <v>42162</v>
      </c>
      <c r="D262" s="4">
        <v>0.58333333333333304</v>
      </c>
      <c r="E262" t="s">
        <v>12</v>
      </c>
      <c r="F262" t="s">
        <v>13</v>
      </c>
      <c r="G262" t="s">
        <v>10</v>
      </c>
      <c r="H262" s="5">
        <v>85</v>
      </c>
      <c r="I262" s="8">
        <f>IFERROR(VLOOKUP(Tabela1[[#This Row],[DDD]],#REF!,3,0),0)</f>
        <v>0</v>
      </c>
      <c r="J262" t="str">
        <f t="shared" si="12"/>
        <v>jun</v>
      </c>
      <c r="K262" t="str">
        <f t="shared" si="13"/>
        <v>2015</v>
      </c>
      <c r="L262" t="str">
        <f t="shared" si="14"/>
        <v>tarde</v>
      </c>
    </row>
    <row r="263" spans="2:12" x14ac:dyDescent="0.25">
      <c r="B263" t="s">
        <v>279</v>
      </c>
      <c r="C263" s="2">
        <v>42451</v>
      </c>
      <c r="D263" s="4">
        <v>0.625</v>
      </c>
      <c r="E263" t="s">
        <v>15</v>
      </c>
      <c r="F263" t="s">
        <v>16</v>
      </c>
      <c r="G263" t="s">
        <v>10</v>
      </c>
      <c r="H263" s="5">
        <v>11</v>
      </c>
      <c r="I263" s="8">
        <f>IFERROR(VLOOKUP(Tabela1[[#This Row],[DDD]],#REF!,3,0),0)</f>
        <v>0</v>
      </c>
      <c r="J263" t="str">
        <f t="shared" si="12"/>
        <v>mar</v>
      </c>
      <c r="K263" t="str">
        <f t="shared" si="13"/>
        <v>2016</v>
      </c>
      <c r="L263" t="str">
        <f t="shared" si="14"/>
        <v>tarde</v>
      </c>
    </row>
    <row r="264" spans="2:12" x14ac:dyDescent="0.25">
      <c r="B264" t="s">
        <v>280</v>
      </c>
      <c r="C264" s="2">
        <v>42434</v>
      </c>
      <c r="D264" s="4">
        <v>0.66666666666666596</v>
      </c>
      <c r="E264" t="s">
        <v>18</v>
      </c>
      <c r="F264" t="s">
        <v>9</v>
      </c>
      <c r="G264" t="s">
        <v>10</v>
      </c>
      <c r="H264" s="5">
        <v>67</v>
      </c>
      <c r="I264" s="8">
        <f>IFERROR(VLOOKUP(Tabela1[[#This Row],[DDD]],#REF!,3,0),0)</f>
        <v>0</v>
      </c>
      <c r="J264" t="str">
        <f t="shared" si="12"/>
        <v>mar</v>
      </c>
      <c r="K264" t="str">
        <f t="shared" si="13"/>
        <v>2016</v>
      </c>
      <c r="L264" t="str">
        <f t="shared" si="14"/>
        <v>tarde</v>
      </c>
    </row>
    <row r="265" spans="2:12" x14ac:dyDescent="0.25">
      <c r="B265" t="s">
        <v>281</v>
      </c>
      <c r="C265" s="2">
        <v>42231</v>
      </c>
      <c r="D265" s="4">
        <v>0.70833333333333304</v>
      </c>
      <c r="E265" t="s">
        <v>20</v>
      </c>
      <c r="F265" t="s">
        <v>13</v>
      </c>
      <c r="G265" t="s">
        <v>10</v>
      </c>
      <c r="H265" s="5">
        <v>21</v>
      </c>
      <c r="I265" s="8">
        <f>IFERROR(VLOOKUP(Tabela1[[#This Row],[DDD]],#REF!,3,0),0)</f>
        <v>0</v>
      </c>
      <c r="J265" t="str">
        <f t="shared" si="12"/>
        <v>ago</v>
      </c>
      <c r="K265" t="str">
        <f t="shared" si="13"/>
        <v>2015</v>
      </c>
      <c r="L265" t="str">
        <f t="shared" si="14"/>
        <v>tarde</v>
      </c>
    </row>
    <row r="266" spans="2:12" x14ac:dyDescent="0.25">
      <c r="B266" t="s">
        <v>282</v>
      </c>
      <c r="C266" s="2">
        <v>43187</v>
      </c>
      <c r="D266" s="4">
        <v>0.75</v>
      </c>
      <c r="E266" t="s">
        <v>22</v>
      </c>
      <c r="F266" t="s">
        <v>16</v>
      </c>
      <c r="G266" t="s">
        <v>25</v>
      </c>
      <c r="H266" s="5">
        <v>16</v>
      </c>
      <c r="I266" s="8">
        <f>IFERROR(VLOOKUP(Tabela1[[#This Row],[DDD]],#REF!,3,0),0)</f>
        <v>0</v>
      </c>
      <c r="J266" t="str">
        <f t="shared" si="12"/>
        <v>mar</v>
      </c>
      <c r="K266" t="str">
        <f t="shared" si="13"/>
        <v>2018</v>
      </c>
      <c r="L266" t="str">
        <f t="shared" si="14"/>
        <v>tarde</v>
      </c>
    </row>
    <row r="267" spans="2:12" x14ac:dyDescent="0.25">
      <c r="B267" t="s">
        <v>283</v>
      </c>
      <c r="C267" s="2">
        <v>42382</v>
      </c>
      <c r="D267" s="4">
        <v>0.33333333333333331</v>
      </c>
      <c r="E267" t="s">
        <v>8</v>
      </c>
      <c r="F267" t="s">
        <v>9</v>
      </c>
      <c r="G267" t="s">
        <v>10</v>
      </c>
      <c r="H267" s="5">
        <v>21</v>
      </c>
      <c r="I267" s="8">
        <f>IFERROR(VLOOKUP(Tabela1[[#This Row],[DDD]],#REF!,3,0),0)</f>
        <v>0</v>
      </c>
      <c r="J267" t="str">
        <f t="shared" si="12"/>
        <v>jan</v>
      </c>
      <c r="K267" t="str">
        <f t="shared" si="13"/>
        <v>2016</v>
      </c>
      <c r="L267" t="str">
        <f t="shared" si="14"/>
        <v>manhã</v>
      </c>
    </row>
    <row r="268" spans="2:12" x14ac:dyDescent="0.25">
      <c r="B268" t="s">
        <v>284</v>
      </c>
      <c r="C268" s="2">
        <v>43077</v>
      </c>
      <c r="D268" s="4">
        <v>0.375</v>
      </c>
      <c r="E268" t="s">
        <v>12</v>
      </c>
      <c r="F268" t="s">
        <v>13</v>
      </c>
      <c r="G268" t="s">
        <v>10</v>
      </c>
      <c r="H268" s="5">
        <v>11</v>
      </c>
      <c r="I268" s="8">
        <f>IFERROR(VLOOKUP(Tabela1[[#This Row],[DDD]],#REF!,3,0),0)</f>
        <v>0</v>
      </c>
      <c r="J268" t="str">
        <f t="shared" si="12"/>
        <v>dez</v>
      </c>
      <c r="K268" t="str">
        <f t="shared" si="13"/>
        <v>2017</v>
      </c>
      <c r="L268" t="str">
        <f t="shared" si="14"/>
        <v>manhã</v>
      </c>
    </row>
    <row r="269" spans="2:12" x14ac:dyDescent="0.25">
      <c r="B269" t="s">
        <v>285</v>
      </c>
      <c r="C269" s="2">
        <v>42360</v>
      </c>
      <c r="D269" s="4">
        <v>0.41666666666666702</v>
      </c>
      <c r="E269" t="s">
        <v>15</v>
      </c>
      <c r="F269" t="s">
        <v>16</v>
      </c>
      <c r="G269" t="s">
        <v>10</v>
      </c>
      <c r="H269" s="5">
        <v>11</v>
      </c>
      <c r="I269" s="8">
        <f>IFERROR(VLOOKUP(Tabela1[[#This Row],[DDD]],#REF!,3,0),0)</f>
        <v>0</v>
      </c>
      <c r="J269" t="str">
        <f t="shared" si="12"/>
        <v>dez</v>
      </c>
      <c r="K269" t="str">
        <f t="shared" si="13"/>
        <v>2015</v>
      </c>
      <c r="L269" t="str">
        <f t="shared" si="14"/>
        <v>manhã</v>
      </c>
    </row>
    <row r="270" spans="2:12" x14ac:dyDescent="0.25">
      <c r="B270" t="s">
        <v>286</v>
      </c>
      <c r="C270" s="2">
        <v>42686</v>
      </c>
      <c r="D270" s="4">
        <v>0.45833333333333298</v>
      </c>
      <c r="E270" t="s">
        <v>18</v>
      </c>
      <c r="F270" t="s">
        <v>9</v>
      </c>
      <c r="G270" t="s">
        <v>10</v>
      </c>
      <c r="H270" s="5">
        <v>22</v>
      </c>
      <c r="I270" s="8">
        <f>IFERROR(VLOOKUP(Tabela1[[#This Row],[DDD]],#REF!,3,0),0)</f>
        <v>0</v>
      </c>
      <c r="J270" t="str">
        <f t="shared" si="12"/>
        <v>nov</v>
      </c>
      <c r="K270" t="str">
        <f t="shared" si="13"/>
        <v>2016</v>
      </c>
      <c r="L270" t="str">
        <f t="shared" si="14"/>
        <v>manhã</v>
      </c>
    </row>
    <row r="271" spans="2:12" x14ac:dyDescent="0.25">
      <c r="B271" t="s">
        <v>287</v>
      </c>
      <c r="C271" s="2">
        <v>43019</v>
      </c>
      <c r="D271" s="4">
        <v>0.5</v>
      </c>
      <c r="E271" t="s">
        <v>20</v>
      </c>
      <c r="F271" t="s">
        <v>13</v>
      </c>
      <c r="G271" t="s">
        <v>10</v>
      </c>
      <c r="H271" s="5">
        <v>11</v>
      </c>
      <c r="I271" s="8">
        <f>IFERROR(VLOOKUP(Tabela1[[#This Row],[DDD]],#REF!,3,0),0)</f>
        <v>0</v>
      </c>
      <c r="J271" t="str">
        <f t="shared" si="12"/>
        <v>out</v>
      </c>
      <c r="K271" t="str">
        <f t="shared" si="13"/>
        <v>2017</v>
      </c>
      <c r="L271" t="str">
        <f t="shared" si="14"/>
        <v>manhã</v>
      </c>
    </row>
    <row r="272" spans="2:12" x14ac:dyDescent="0.25">
      <c r="B272" t="s">
        <v>288</v>
      </c>
      <c r="C272" s="2">
        <v>42711</v>
      </c>
      <c r="D272" s="4">
        <v>0.54166666666666596</v>
      </c>
      <c r="E272" t="s">
        <v>22</v>
      </c>
      <c r="F272" t="s">
        <v>16</v>
      </c>
      <c r="G272" t="s">
        <v>10</v>
      </c>
      <c r="H272" s="5">
        <v>11</v>
      </c>
      <c r="I272" s="8">
        <f>IFERROR(VLOOKUP(Tabela1[[#This Row],[DDD]],#REF!,3,0),0)</f>
        <v>0</v>
      </c>
      <c r="J272" t="str">
        <f t="shared" si="12"/>
        <v>dez</v>
      </c>
      <c r="K272" t="str">
        <f t="shared" si="13"/>
        <v>2016</v>
      </c>
      <c r="L272" t="str">
        <f t="shared" si="14"/>
        <v>tarde</v>
      </c>
    </row>
    <row r="273" spans="2:12" x14ac:dyDescent="0.25">
      <c r="B273" t="s">
        <v>289</v>
      </c>
      <c r="C273" s="2">
        <v>43058</v>
      </c>
      <c r="D273" s="4">
        <v>0.58333333333333304</v>
      </c>
      <c r="E273" t="s">
        <v>8</v>
      </c>
      <c r="F273" t="s">
        <v>9</v>
      </c>
      <c r="G273" t="s">
        <v>10</v>
      </c>
      <c r="H273" s="5">
        <v>21</v>
      </c>
      <c r="I273" s="8">
        <f>IFERROR(VLOOKUP(Tabela1[[#This Row],[DDD]],#REF!,3,0),0)</f>
        <v>0</v>
      </c>
      <c r="J273" t="str">
        <f t="shared" si="12"/>
        <v>nov</v>
      </c>
      <c r="K273" t="str">
        <f t="shared" si="13"/>
        <v>2017</v>
      </c>
      <c r="L273" t="str">
        <f t="shared" si="14"/>
        <v>tarde</v>
      </c>
    </row>
    <row r="274" spans="2:12" x14ac:dyDescent="0.25">
      <c r="B274" t="s">
        <v>290</v>
      </c>
      <c r="C274" s="2">
        <v>43263</v>
      </c>
      <c r="D274" s="4">
        <v>0.625</v>
      </c>
      <c r="E274" t="s">
        <v>12</v>
      </c>
      <c r="F274" t="s">
        <v>13</v>
      </c>
      <c r="G274" t="s">
        <v>25</v>
      </c>
      <c r="H274" s="5">
        <v>11</v>
      </c>
      <c r="I274" s="8">
        <f>IFERROR(VLOOKUP(Tabela1[[#This Row],[DDD]],#REF!,3,0),0)</f>
        <v>0</v>
      </c>
      <c r="J274" t="str">
        <f t="shared" si="12"/>
        <v>jun</v>
      </c>
      <c r="K274" t="str">
        <f t="shared" si="13"/>
        <v>2018</v>
      </c>
      <c r="L274" t="str">
        <f t="shared" si="14"/>
        <v>tarde</v>
      </c>
    </row>
    <row r="275" spans="2:12" x14ac:dyDescent="0.25">
      <c r="B275" t="s">
        <v>291</v>
      </c>
      <c r="C275" s="2">
        <v>42199</v>
      </c>
      <c r="D275" s="4">
        <v>0.66666666666666596</v>
      </c>
      <c r="E275" t="s">
        <v>15</v>
      </c>
      <c r="F275" t="s">
        <v>16</v>
      </c>
      <c r="G275" t="s">
        <v>10</v>
      </c>
      <c r="H275" s="5">
        <v>11</v>
      </c>
      <c r="I275" s="8">
        <f>IFERROR(VLOOKUP(Tabela1[[#This Row],[DDD]],#REF!,3,0),0)</f>
        <v>0</v>
      </c>
      <c r="J275" t="str">
        <f t="shared" si="12"/>
        <v>jul</v>
      </c>
      <c r="K275" t="str">
        <f t="shared" si="13"/>
        <v>2015</v>
      </c>
      <c r="L275" t="str">
        <f t="shared" si="14"/>
        <v>tarde</v>
      </c>
    </row>
    <row r="276" spans="2:12" x14ac:dyDescent="0.25">
      <c r="B276" t="s">
        <v>292</v>
      </c>
      <c r="C276" s="2">
        <v>42418</v>
      </c>
      <c r="D276" s="4">
        <v>0.70833333333333304</v>
      </c>
      <c r="E276" t="s">
        <v>18</v>
      </c>
      <c r="F276" t="s">
        <v>9</v>
      </c>
      <c r="G276" t="s">
        <v>10</v>
      </c>
      <c r="H276" s="5">
        <v>11</v>
      </c>
      <c r="I276" s="8">
        <f>IFERROR(VLOOKUP(Tabela1[[#This Row],[DDD]],#REF!,3,0),0)</f>
        <v>0</v>
      </c>
      <c r="J276" t="str">
        <f t="shared" si="12"/>
        <v>fev</v>
      </c>
      <c r="K276" t="str">
        <f t="shared" si="13"/>
        <v>2016</v>
      </c>
      <c r="L276" t="str">
        <f t="shared" si="14"/>
        <v>tarde</v>
      </c>
    </row>
    <row r="277" spans="2:12" x14ac:dyDescent="0.25">
      <c r="B277" t="s">
        <v>293</v>
      </c>
      <c r="C277" s="2">
        <v>42084</v>
      </c>
      <c r="D277" s="4">
        <v>0.75</v>
      </c>
      <c r="E277" t="s">
        <v>20</v>
      </c>
      <c r="F277" t="s">
        <v>13</v>
      </c>
      <c r="G277" t="s">
        <v>10</v>
      </c>
      <c r="H277" s="5">
        <v>11</v>
      </c>
      <c r="I277" s="8">
        <f>IFERROR(VLOOKUP(Tabela1[[#This Row],[DDD]],#REF!,3,0),0)</f>
        <v>0</v>
      </c>
      <c r="J277" t="str">
        <f t="shared" si="12"/>
        <v>mar</v>
      </c>
      <c r="K277" t="str">
        <f t="shared" si="13"/>
        <v>2015</v>
      </c>
      <c r="L277" t="str">
        <f t="shared" si="14"/>
        <v>tarde</v>
      </c>
    </row>
    <row r="278" spans="2:12" x14ac:dyDescent="0.25">
      <c r="B278" t="s">
        <v>294</v>
      </c>
      <c r="C278" s="2">
        <v>42606</v>
      </c>
      <c r="D278" s="4">
        <v>0.33333333333333331</v>
      </c>
      <c r="E278" t="s">
        <v>22</v>
      </c>
      <c r="F278" t="s">
        <v>16</v>
      </c>
      <c r="G278" t="s">
        <v>10</v>
      </c>
      <c r="H278" s="5">
        <v>67</v>
      </c>
      <c r="I278" s="8">
        <f>IFERROR(VLOOKUP(Tabela1[[#This Row],[DDD]],#REF!,3,0),0)</f>
        <v>0</v>
      </c>
      <c r="J278" t="str">
        <f t="shared" si="12"/>
        <v>ago</v>
      </c>
      <c r="K278" t="str">
        <f t="shared" si="13"/>
        <v>2016</v>
      </c>
      <c r="L278" t="str">
        <f t="shared" si="14"/>
        <v>manhã</v>
      </c>
    </row>
    <row r="279" spans="2:12" x14ac:dyDescent="0.25">
      <c r="B279" t="s">
        <v>295</v>
      </c>
      <c r="C279" s="2">
        <v>43449</v>
      </c>
      <c r="D279" s="4">
        <v>0.375</v>
      </c>
      <c r="E279" t="s">
        <v>8</v>
      </c>
      <c r="F279" t="s">
        <v>9</v>
      </c>
      <c r="G279" t="s">
        <v>10</v>
      </c>
      <c r="H279" s="5">
        <v>11</v>
      </c>
      <c r="I279" s="8">
        <f>IFERROR(VLOOKUP(Tabela1[[#This Row],[DDD]],#REF!,3,0),0)</f>
        <v>0</v>
      </c>
      <c r="J279" t="str">
        <f t="shared" si="12"/>
        <v>dez</v>
      </c>
      <c r="K279" t="str">
        <f t="shared" si="13"/>
        <v>2018</v>
      </c>
      <c r="L279" t="str">
        <f t="shared" si="14"/>
        <v>manhã</v>
      </c>
    </row>
    <row r="280" spans="2:12" x14ac:dyDescent="0.25">
      <c r="B280" t="s">
        <v>296</v>
      </c>
      <c r="C280" s="2">
        <v>43173</v>
      </c>
      <c r="D280" s="4">
        <v>0.41666666666666702</v>
      </c>
      <c r="E280" t="s">
        <v>12</v>
      </c>
      <c r="F280" t="s">
        <v>13</v>
      </c>
      <c r="G280" t="s">
        <v>10</v>
      </c>
      <c r="H280" s="5">
        <v>11</v>
      </c>
      <c r="I280" s="8">
        <f>IFERROR(VLOOKUP(Tabela1[[#This Row],[DDD]],#REF!,3,0),0)</f>
        <v>0</v>
      </c>
      <c r="J280" t="str">
        <f t="shared" si="12"/>
        <v>mar</v>
      </c>
      <c r="K280" t="str">
        <f t="shared" si="13"/>
        <v>2018</v>
      </c>
      <c r="L280" t="str">
        <f t="shared" si="14"/>
        <v>manhã</v>
      </c>
    </row>
    <row r="281" spans="2:12" x14ac:dyDescent="0.25">
      <c r="B281" t="s">
        <v>297</v>
      </c>
      <c r="C281" s="2">
        <v>43382</v>
      </c>
      <c r="D281" s="4">
        <v>0.45833333333333298</v>
      </c>
      <c r="E281" t="s">
        <v>15</v>
      </c>
      <c r="F281" t="s">
        <v>16</v>
      </c>
      <c r="G281" t="s">
        <v>10</v>
      </c>
      <c r="H281" s="5">
        <v>61</v>
      </c>
      <c r="I281" s="8">
        <f>IFERROR(VLOOKUP(Tabela1[[#This Row],[DDD]],#REF!,3,0),0)</f>
        <v>0</v>
      </c>
      <c r="J281" t="str">
        <f t="shared" si="12"/>
        <v>out</v>
      </c>
      <c r="K281" t="str">
        <f t="shared" si="13"/>
        <v>2018</v>
      </c>
      <c r="L281" t="str">
        <f t="shared" si="14"/>
        <v>manhã</v>
      </c>
    </row>
    <row r="282" spans="2:12" x14ac:dyDescent="0.25">
      <c r="B282" t="s">
        <v>298</v>
      </c>
      <c r="C282" s="2">
        <v>43382</v>
      </c>
      <c r="D282" s="4">
        <v>0.5</v>
      </c>
      <c r="E282" t="s">
        <v>18</v>
      </c>
      <c r="F282" t="s">
        <v>9</v>
      </c>
      <c r="G282" t="s">
        <v>25</v>
      </c>
      <c r="H282" s="5">
        <v>41</v>
      </c>
      <c r="I282" s="8">
        <f>IFERROR(VLOOKUP(Tabela1[[#This Row],[DDD]],#REF!,3,0),0)</f>
        <v>0</v>
      </c>
      <c r="J282" t="str">
        <f t="shared" si="12"/>
        <v>out</v>
      </c>
      <c r="K282" t="str">
        <f t="shared" si="13"/>
        <v>2018</v>
      </c>
      <c r="L282" t="str">
        <f t="shared" si="14"/>
        <v>manhã</v>
      </c>
    </row>
    <row r="283" spans="2:12" x14ac:dyDescent="0.25">
      <c r="B283" t="s">
        <v>299</v>
      </c>
      <c r="C283" s="2">
        <v>43240</v>
      </c>
      <c r="D283" s="4">
        <v>0.54166666666666596</v>
      </c>
      <c r="E283" t="s">
        <v>20</v>
      </c>
      <c r="F283" t="s">
        <v>13</v>
      </c>
      <c r="G283" t="s">
        <v>10</v>
      </c>
      <c r="H283" s="5">
        <v>14</v>
      </c>
      <c r="I283" s="8">
        <f>IFERROR(VLOOKUP(Tabela1[[#This Row],[DDD]],#REF!,3,0),0)</f>
        <v>0</v>
      </c>
      <c r="J283" t="str">
        <f t="shared" si="12"/>
        <v>mai</v>
      </c>
      <c r="K283" t="str">
        <f t="shared" si="13"/>
        <v>2018</v>
      </c>
      <c r="L283" t="str">
        <f t="shared" si="14"/>
        <v>tarde</v>
      </c>
    </row>
    <row r="284" spans="2:12" x14ac:dyDescent="0.25">
      <c r="B284" t="s">
        <v>300</v>
      </c>
      <c r="C284" s="2">
        <v>42832</v>
      </c>
      <c r="D284" s="4">
        <v>0.58333333333333304</v>
      </c>
      <c r="E284" t="s">
        <v>22</v>
      </c>
      <c r="F284" t="s">
        <v>16</v>
      </c>
      <c r="G284" t="s">
        <v>10</v>
      </c>
      <c r="H284" s="5">
        <v>38</v>
      </c>
      <c r="I284" s="8">
        <f>IFERROR(VLOOKUP(Tabela1[[#This Row],[DDD]],#REF!,3,0),0)</f>
        <v>0</v>
      </c>
      <c r="J284" t="str">
        <f t="shared" si="12"/>
        <v>abr</v>
      </c>
      <c r="K284" t="str">
        <f t="shared" si="13"/>
        <v>2017</v>
      </c>
      <c r="L284" t="str">
        <f t="shared" si="14"/>
        <v>tarde</v>
      </c>
    </row>
    <row r="285" spans="2:12" x14ac:dyDescent="0.25">
      <c r="B285" t="s">
        <v>301</v>
      </c>
      <c r="C285" s="2">
        <v>42711</v>
      </c>
      <c r="D285" s="4">
        <v>0.625</v>
      </c>
      <c r="E285" t="s">
        <v>8</v>
      </c>
      <c r="F285" t="s">
        <v>9</v>
      </c>
      <c r="G285" t="s">
        <v>10</v>
      </c>
      <c r="H285" s="5">
        <v>11</v>
      </c>
      <c r="I285" s="8">
        <f>IFERROR(VLOOKUP(Tabela1[[#This Row],[DDD]],#REF!,3,0),0)</f>
        <v>0</v>
      </c>
      <c r="J285" t="str">
        <f t="shared" si="12"/>
        <v>dez</v>
      </c>
      <c r="K285" t="str">
        <f t="shared" si="13"/>
        <v>2016</v>
      </c>
      <c r="L285" t="str">
        <f t="shared" si="14"/>
        <v>tarde</v>
      </c>
    </row>
    <row r="286" spans="2:12" x14ac:dyDescent="0.25">
      <c r="B286" t="s">
        <v>302</v>
      </c>
      <c r="C286" s="2">
        <v>42411</v>
      </c>
      <c r="D286" s="4">
        <v>0.66666666666666596</v>
      </c>
      <c r="E286" t="s">
        <v>12</v>
      </c>
      <c r="F286" t="s">
        <v>13</v>
      </c>
      <c r="G286" t="s">
        <v>10</v>
      </c>
      <c r="H286" s="5">
        <v>31</v>
      </c>
      <c r="I286" s="8">
        <f>IFERROR(VLOOKUP(Tabela1[[#This Row],[DDD]],#REF!,3,0),0)</f>
        <v>0</v>
      </c>
      <c r="J286" t="str">
        <f t="shared" si="12"/>
        <v>fev</v>
      </c>
      <c r="K286" t="str">
        <f t="shared" si="13"/>
        <v>2016</v>
      </c>
      <c r="L286" t="str">
        <f t="shared" si="14"/>
        <v>tarde</v>
      </c>
    </row>
    <row r="287" spans="2:12" x14ac:dyDescent="0.25">
      <c r="B287" t="s">
        <v>303</v>
      </c>
      <c r="C287" s="2">
        <v>43115</v>
      </c>
      <c r="D287" s="4">
        <v>0.70833333333333304</v>
      </c>
      <c r="E287" t="s">
        <v>15</v>
      </c>
      <c r="F287" t="s">
        <v>16</v>
      </c>
      <c r="G287" t="s">
        <v>10</v>
      </c>
      <c r="H287" s="5">
        <v>16</v>
      </c>
      <c r="I287" s="8">
        <f>IFERROR(VLOOKUP(Tabela1[[#This Row],[DDD]],#REF!,3,0),0)</f>
        <v>0</v>
      </c>
      <c r="J287" t="str">
        <f t="shared" si="12"/>
        <v>jan</v>
      </c>
      <c r="K287" t="str">
        <f t="shared" si="13"/>
        <v>2018</v>
      </c>
      <c r="L287" t="str">
        <f t="shared" si="14"/>
        <v>tarde</v>
      </c>
    </row>
    <row r="288" spans="2:12" x14ac:dyDescent="0.25">
      <c r="B288" t="s">
        <v>304</v>
      </c>
      <c r="C288" s="2">
        <v>43344</v>
      </c>
      <c r="D288" s="4">
        <v>0.75</v>
      </c>
      <c r="E288" t="s">
        <v>18</v>
      </c>
      <c r="F288" t="s">
        <v>9</v>
      </c>
      <c r="G288" t="s">
        <v>10</v>
      </c>
      <c r="H288" s="5">
        <v>11</v>
      </c>
      <c r="I288" s="8">
        <f>IFERROR(VLOOKUP(Tabela1[[#This Row],[DDD]],#REF!,3,0),0)</f>
        <v>0</v>
      </c>
      <c r="J288" t="str">
        <f t="shared" si="12"/>
        <v>set</v>
      </c>
      <c r="K288" t="str">
        <f t="shared" si="13"/>
        <v>2018</v>
      </c>
      <c r="L288" t="str">
        <f t="shared" si="14"/>
        <v>tarde</v>
      </c>
    </row>
    <row r="289" spans="2:12" x14ac:dyDescent="0.25">
      <c r="B289" t="s">
        <v>305</v>
      </c>
      <c r="C289" s="2">
        <v>42527</v>
      </c>
      <c r="D289" s="4">
        <v>0.33333333333333331</v>
      </c>
      <c r="E289" t="s">
        <v>20</v>
      </c>
      <c r="F289" t="s">
        <v>13</v>
      </c>
      <c r="G289" t="s">
        <v>10</v>
      </c>
      <c r="H289" s="5">
        <v>17</v>
      </c>
      <c r="I289" s="8">
        <f>IFERROR(VLOOKUP(Tabela1[[#This Row],[DDD]],#REF!,3,0),0)</f>
        <v>0</v>
      </c>
      <c r="J289" t="str">
        <f t="shared" si="12"/>
        <v>jun</v>
      </c>
      <c r="K289" t="str">
        <f t="shared" si="13"/>
        <v>2016</v>
      </c>
      <c r="L289" t="str">
        <f t="shared" si="14"/>
        <v>manhã</v>
      </c>
    </row>
    <row r="290" spans="2:12" x14ac:dyDescent="0.25">
      <c r="B290" t="s">
        <v>306</v>
      </c>
      <c r="C290" s="2">
        <v>42969</v>
      </c>
      <c r="D290" s="4">
        <v>0.375</v>
      </c>
      <c r="E290" t="s">
        <v>22</v>
      </c>
      <c r="F290" t="s">
        <v>16</v>
      </c>
      <c r="G290" t="s">
        <v>25</v>
      </c>
      <c r="H290" s="5">
        <v>11</v>
      </c>
      <c r="I290" s="8">
        <f>IFERROR(VLOOKUP(Tabela1[[#This Row],[DDD]],#REF!,3,0),0)</f>
        <v>0</v>
      </c>
      <c r="J290" t="str">
        <f t="shared" si="12"/>
        <v>ago</v>
      </c>
      <c r="K290" t="str">
        <f t="shared" si="13"/>
        <v>2017</v>
      </c>
      <c r="L290" t="str">
        <f t="shared" si="14"/>
        <v>manhã</v>
      </c>
    </row>
    <row r="291" spans="2:12" x14ac:dyDescent="0.25">
      <c r="B291" t="s">
        <v>307</v>
      </c>
      <c r="C291" s="2">
        <v>43371</v>
      </c>
      <c r="D291" s="4">
        <v>0.41666666666666702</v>
      </c>
      <c r="E291" t="s">
        <v>8</v>
      </c>
      <c r="F291" t="s">
        <v>9</v>
      </c>
      <c r="G291" t="s">
        <v>10</v>
      </c>
      <c r="H291" s="5">
        <v>18</v>
      </c>
      <c r="I291" s="8">
        <f>IFERROR(VLOOKUP(Tabela1[[#This Row],[DDD]],#REF!,3,0),0)</f>
        <v>0</v>
      </c>
      <c r="J291" t="str">
        <f t="shared" si="12"/>
        <v>set</v>
      </c>
      <c r="K291" t="str">
        <f t="shared" si="13"/>
        <v>2018</v>
      </c>
      <c r="L291" t="str">
        <f t="shared" si="14"/>
        <v>manhã</v>
      </c>
    </row>
    <row r="292" spans="2:12" x14ac:dyDescent="0.25">
      <c r="B292" t="s">
        <v>308</v>
      </c>
      <c r="C292" s="2">
        <v>42405</v>
      </c>
      <c r="D292" s="4">
        <v>0.45833333333333298</v>
      </c>
      <c r="E292" t="s">
        <v>12</v>
      </c>
      <c r="F292" t="s">
        <v>13</v>
      </c>
      <c r="G292" t="s">
        <v>10</v>
      </c>
      <c r="H292" s="5">
        <v>11</v>
      </c>
      <c r="I292" s="8">
        <f>IFERROR(VLOOKUP(Tabela1[[#This Row],[DDD]],#REF!,3,0),0)</f>
        <v>0</v>
      </c>
      <c r="J292" t="str">
        <f t="shared" si="12"/>
        <v>fev</v>
      </c>
      <c r="K292" t="str">
        <f t="shared" si="13"/>
        <v>2016</v>
      </c>
      <c r="L292" t="str">
        <f t="shared" si="14"/>
        <v>manhã</v>
      </c>
    </row>
    <row r="293" spans="2:12" x14ac:dyDescent="0.25">
      <c r="B293" t="s">
        <v>309</v>
      </c>
      <c r="C293" s="2">
        <v>42498</v>
      </c>
      <c r="D293" s="4">
        <v>0.5</v>
      </c>
      <c r="E293" t="s">
        <v>15</v>
      </c>
      <c r="F293" t="s">
        <v>16</v>
      </c>
      <c r="G293" t="s">
        <v>10</v>
      </c>
      <c r="H293" s="5">
        <v>31</v>
      </c>
      <c r="I293" s="8">
        <f>IFERROR(VLOOKUP(Tabela1[[#This Row],[DDD]],#REF!,3,0),0)</f>
        <v>0</v>
      </c>
      <c r="J293" t="str">
        <f t="shared" si="12"/>
        <v>mai</v>
      </c>
      <c r="K293" t="str">
        <f t="shared" si="13"/>
        <v>2016</v>
      </c>
      <c r="L293" t="str">
        <f t="shared" si="14"/>
        <v>manhã</v>
      </c>
    </row>
    <row r="294" spans="2:12" x14ac:dyDescent="0.25">
      <c r="B294" t="s">
        <v>310</v>
      </c>
      <c r="C294" s="2">
        <v>42495</v>
      </c>
      <c r="D294" s="4">
        <v>0.54166666666666596</v>
      </c>
      <c r="E294" t="s">
        <v>18</v>
      </c>
      <c r="F294" t="s">
        <v>9</v>
      </c>
      <c r="G294" t="s">
        <v>10</v>
      </c>
      <c r="H294" s="5">
        <v>11</v>
      </c>
      <c r="I294" s="8">
        <f>IFERROR(VLOOKUP(Tabela1[[#This Row],[DDD]],#REF!,3,0),0)</f>
        <v>0</v>
      </c>
      <c r="J294" t="str">
        <f t="shared" si="12"/>
        <v>mai</v>
      </c>
      <c r="K294" t="str">
        <f t="shared" si="13"/>
        <v>2016</v>
      </c>
      <c r="L294" t="str">
        <f t="shared" si="14"/>
        <v>tarde</v>
      </c>
    </row>
    <row r="295" spans="2:12" x14ac:dyDescent="0.25">
      <c r="B295" t="s">
        <v>311</v>
      </c>
      <c r="C295" s="2">
        <v>42242</v>
      </c>
      <c r="D295" s="4">
        <v>0.58333333333333304</v>
      </c>
      <c r="E295" t="s">
        <v>20</v>
      </c>
      <c r="F295" t="s">
        <v>13</v>
      </c>
      <c r="G295" t="s">
        <v>10</v>
      </c>
      <c r="H295" s="5">
        <v>11</v>
      </c>
      <c r="I295" s="8">
        <f>IFERROR(VLOOKUP(Tabela1[[#This Row],[DDD]],#REF!,3,0),0)</f>
        <v>0</v>
      </c>
      <c r="J295" t="str">
        <f t="shared" si="12"/>
        <v>ago</v>
      </c>
      <c r="K295" t="str">
        <f t="shared" si="13"/>
        <v>2015</v>
      </c>
      <c r="L295" t="str">
        <f t="shared" si="14"/>
        <v>tarde</v>
      </c>
    </row>
    <row r="296" spans="2:12" x14ac:dyDescent="0.25">
      <c r="B296" t="s">
        <v>312</v>
      </c>
      <c r="C296" s="2">
        <v>42659</v>
      </c>
      <c r="D296" s="4">
        <v>0.625</v>
      </c>
      <c r="E296" t="s">
        <v>22</v>
      </c>
      <c r="F296" t="s">
        <v>16</v>
      </c>
      <c r="G296" t="s">
        <v>10</v>
      </c>
      <c r="H296" s="5">
        <v>12</v>
      </c>
      <c r="I296" s="8">
        <f>IFERROR(VLOOKUP(Tabela1[[#This Row],[DDD]],#REF!,3,0),0)</f>
        <v>0</v>
      </c>
      <c r="J296" t="str">
        <f t="shared" si="12"/>
        <v>out</v>
      </c>
      <c r="K296" t="str">
        <f t="shared" si="13"/>
        <v>2016</v>
      </c>
      <c r="L296" t="str">
        <f t="shared" si="14"/>
        <v>tarde</v>
      </c>
    </row>
    <row r="297" spans="2:12" x14ac:dyDescent="0.25">
      <c r="B297" t="s">
        <v>313</v>
      </c>
      <c r="C297" s="2">
        <v>42696</v>
      </c>
      <c r="D297" s="4">
        <v>0.66666666666666596</v>
      </c>
      <c r="E297" t="s">
        <v>8</v>
      </c>
      <c r="F297" t="s">
        <v>9</v>
      </c>
      <c r="G297" t="s">
        <v>10</v>
      </c>
      <c r="H297" t="s">
        <v>94</v>
      </c>
      <c r="I297" s="8">
        <f>IFERROR(VLOOKUP(Tabela1[[#This Row],[DDD]],#REF!,3,0),0)</f>
        <v>0</v>
      </c>
      <c r="J297" t="str">
        <f t="shared" si="12"/>
        <v>nov</v>
      </c>
      <c r="K297" t="str">
        <f t="shared" si="13"/>
        <v>2016</v>
      </c>
      <c r="L297" t="str">
        <f t="shared" si="14"/>
        <v>tarde</v>
      </c>
    </row>
    <row r="298" spans="2:12" x14ac:dyDescent="0.25">
      <c r="B298" t="s">
        <v>314</v>
      </c>
      <c r="C298" s="2">
        <v>42664</v>
      </c>
      <c r="D298" s="4">
        <v>0.70833333333333304</v>
      </c>
      <c r="E298" t="s">
        <v>12</v>
      </c>
      <c r="F298" t="s">
        <v>13</v>
      </c>
      <c r="G298" t="s">
        <v>25</v>
      </c>
      <c r="H298" s="5">
        <v>48</v>
      </c>
      <c r="I298" s="8">
        <f>IFERROR(VLOOKUP(Tabela1[[#This Row],[DDD]],#REF!,3,0),0)</f>
        <v>0</v>
      </c>
      <c r="J298" t="str">
        <f t="shared" si="12"/>
        <v>out</v>
      </c>
      <c r="K298" t="str">
        <f t="shared" si="13"/>
        <v>2016</v>
      </c>
      <c r="L298" t="str">
        <f t="shared" si="14"/>
        <v>tarde</v>
      </c>
    </row>
    <row r="299" spans="2:12" x14ac:dyDescent="0.25">
      <c r="B299" t="s">
        <v>315</v>
      </c>
      <c r="C299" s="2">
        <v>43268</v>
      </c>
      <c r="D299" s="4">
        <v>0.75</v>
      </c>
      <c r="E299" t="s">
        <v>15</v>
      </c>
      <c r="F299" t="s">
        <v>16</v>
      </c>
      <c r="G299" t="s">
        <v>10</v>
      </c>
      <c r="H299" s="5">
        <v>61</v>
      </c>
      <c r="I299" s="8">
        <f>IFERROR(VLOOKUP(Tabela1[[#This Row],[DDD]],#REF!,3,0),0)</f>
        <v>0</v>
      </c>
      <c r="J299" t="str">
        <f t="shared" si="12"/>
        <v>jun</v>
      </c>
      <c r="K299" t="str">
        <f t="shared" si="13"/>
        <v>2018</v>
      </c>
      <c r="L299" t="str">
        <f t="shared" si="14"/>
        <v>tarde</v>
      </c>
    </row>
    <row r="300" spans="2:12" x14ac:dyDescent="0.25">
      <c r="B300" t="s">
        <v>316</v>
      </c>
      <c r="C300" s="2">
        <v>43244</v>
      </c>
      <c r="D300" s="4">
        <v>0.33333333333333331</v>
      </c>
      <c r="E300" t="s">
        <v>18</v>
      </c>
      <c r="F300" t="s">
        <v>9</v>
      </c>
      <c r="G300" t="s">
        <v>10</v>
      </c>
      <c r="H300" s="5">
        <v>47</v>
      </c>
      <c r="I300" s="8">
        <f>IFERROR(VLOOKUP(Tabela1[[#This Row],[DDD]],#REF!,3,0),0)</f>
        <v>0</v>
      </c>
      <c r="J300" t="str">
        <f t="shared" si="12"/>
        <v>mai</v>
      </c>
      <c r="K300" t="str">
        <f t="shared" si="13"/>
        <v>2018</v>
      </c>
      <c r="L300" t="str">
        <f t="shared" si="14"/>
        <v>manhã</v>
      </c>
    </row>
    <row r="301" spans="2:12" x14ac:dyDescent="0.25">
      <c r="B301" t="s">
        <v>317</v>
      </c>
      <c r="C301" s="2">
        <v>43235</v>
      </c>
      <c r="D301" s="4">
        <v>0.375</v>
      </c>
      <c r="E301" t="s">
        <v>20</v>
      </c>
      <c r="F301" t="s">
        <v>13</v>
      </c>
      <c r="G301" t="s">
        <v>10</v>
      </c>
      <c r="H301" s="5">
        <v>21</v>
      </c>
      <c r="I301" s="8">
        <f>IFERROR(VLOOKUP(Tabela1[[#This Row],[DDD]],#REF!,3,0),0)</f>
        <v>0</v>
      </c>
      <c r="J301" t="str">
        <f t="shared" si="12"/>
        <v>mai</v>
      </c>
      <c r="K301" t="str">
        <f t="shared" si="13"/>
        <v>2018</v>
      </c>
      <c r="L301" t="str">
        <f t="shared" si="14"/>
        <v>manhã</v>
      </c>
    </row>
    <row r="302" spans="2:12" x14ac:dyDescent="0.25">
      <c r="B302" t="s">
        <v>318</v>
      </c>
      <c r="C302" s="2">
        <v>42751</v>
      </c>
      <c r="D302" s="4">
        <v>0.41666666666666702</v>
      </c>
      <c r="E302" t="s">
        <v>22</v>
      </c>
      <c r="F302" t="s">
        <v>16</v>
      </c>
      <c r="G302" t="s">
        <v>10</v>
      </c>
      <c r="H302" s="5">
        <v>19</v>
      </c>
      <c r="I302" s="8">
        <f>IFERROR(VLOOKUP(Tabela1[[#This Row],[DDD]],#REF!,3,0),0)</f>
        <v>0</v>
      </c>
      <c r="J302" t="str">
        <f t="shared" si="12"/>
        <v>jan</v>
      </c>
      <c r="K302" t="str">
        <f t="shared" si="13"/>
        <v>2017</v>
      </c>
      <c r="L302" t="str">
        <f t="shared" si="14"/>
        <v>manhã</v>
      </c>
    </row>
    <row r="303" spans="2:12" x14ac:dyDescent="0.25">
      <c r="B303" t="s">
        <v>319</v>
      </c>
      <c r="C303" s="2">
        <v>43233</v>
      </c>
      <c r="D303" s="4">
        <v>0.45833333333333298</v>
      </c>
      <c r="E303" t="s">
        <v>8</v>
      </c>
      <c r="F303" t="s">
        <v>9</v>
      </c>
      <c r="G303" t="s">
        <v>10</v>
      </c>
      <c r="H303" s="5">
        <v>15</v>
      </c>
      <c r="I303" s="8">
        <f>IFERROR(VLOOKUP(Tabela1[[#This Row],[DDD]],#REF!,3,0),0)</f>
        <v>0</v>
      </c>
      <c r="J303" t="str">
        <f t="shared" si="12"/>
        <v>mai</v>
      </c>
      <c r="K303" t="str">
        <f t="shared" si="13"/>
        <v>2018</v>
      </c>
      <c r="L303" t="str">
        <f t="shared" si="14"/>
        <v>manhã</v>
      </c>
    </row>
    <row r="304" spans="2:12" x14ac:dyDescent="0.25">
      <c r="B304" t="s">
        <v>320</v>
      </c>
      <c r="C304" s="2">
        <v>43419</v>
      </c>
      <c r="D304" s="4">
        <v>0.5</v>
      </c>
      <c r="E304" t="s">
        <v>12</v>
      </c>
      <c r="F304" t="s">
        <v>13</v>
      </c>
      <c r="G304" t="s">
        <v>10</v>
      </c>
      <c r="H304" s="5">
        <v>11</v>
      </c>
      <c r="I304" s="8">
        <f>IFERROR(VLOOKUP(Tabela1[[#This Row],[DDD]],#REF!,3,0),0)</f>
        <v>0</v>
      </c>
      <c r="J304" t="str">
        <f t="shared" si="12"/>
        <v>nov</v>
      </c>
      <c r="K304" t="str">
        <f t="shared" si="13"/>
        <v>2018</v>
      </c>
      <c r="L304" t="str">
        <f t="shared" si="14"/>
        <v>manhã</v>
      </c>
    </row>
    <row r="305" spans="2:12" x14ac:dyDescent="0.25">
      <c r="B305" t="s">
        <v>321</v>
      </c>
      <c r="C305" s="2">
        <v>42019</v>
      </c>
      <c r="D305" s="4">
        <v>0.54166666666666596</v>
      </c>
      <c r="E305" t="s">
        <v>15</v>
      </c>
      <c r="F305" t="s">
        <v>16</v>
      </c>
      <c r="G305" t="s">
        <v>10</v>
      </c>
      <c r="H305" s="5">
        <v>61</v>
      </c>
      <c r="I305" s="8">
        <f>IFERROR(VLOOKUP(Tabela1[[#This Row],[DDD]],#REF!,3,0),0)</f>
        <v>0</v>
      </c>
      <c r="J305" t="str">
        <f t="shared" si="12"/>
        <v>jan</v>
      </c>
      <c r="K305" t="str">
        <f t="shared" si="13"/>
        <v>2015</v>
      </c>
      <c r="L305" t="str">
        <f t="shared" si="14"/>
        <v>tarde</v>
      </c>
    </row>
    <row r="306" spans="2:12" x14ac:dyDescent="0.25">
      <c r="B306" t="s">
        <v>322</v>
      </c>
      <c r="C306" s="2">
        <v>43128</v>
      </c>
      <c r="D306" s="4">
        <v>0.58333333333333304</v>
      </c>
      <c r="E306" t="s">
        <v>18</v>
      </c>
      <c r="F306" t="s">
        <v>9</v>
      </c>
      <c r="G306" t="s">
        <v>25</v>
      </c>
      <c r="H306" s="5">
        <v>11</v>
      </c>
      <c r="I306" s="8">
        <f>IFERROR(VLOOKUP(Tabela1[[#This Row],[DDD]],#REF!,3,0),0)</f>
        <v>0</v>
      </c>
      <c r="J306" t="str">
        <f t="shared" si="12"/>
        <v>jan</v>
      </c>
      <c r="K306" t="str">
        <f t="shared" si="13"/>
        <v>2018</v>
      </c>
      <c r="L306" t="str">
        <f t="shared" si="14"/>
        <v>tarde</v>
      </c>
    </row>
    <row r="307" spans="2:12" x14ac:dyDescent="0.25">
      <c r="B307" t="s">
        <v>323</v>
      </c>
      <c r="C307" s="2">
        <v>42358</v>
      </c>
      <c r="D307" s="4">
        <v>0.625</v>
      </c>
      <c r="E307" t="s">
        <v>20</v>
      </c>
      <c r="F307" t="s">
        <v>13</v>
      </c>
      <c r="G307" t="s">
        <v>10</v>
      </c>
      <c r="H307" s="5">
        <v>11</v>
      </c>
      <c r="I307" s="8">
        <f>IFERROR(VLOOKUP(Tabela1[[#This Row],[DDD]],#REF!,3,0),0)</f>
        <v>0</v>
      </c>
      <c r="J307" t="str">
        <f t="shared" si="12"/>
        <v>dez</v>
      </c>
      <c r="K307" t="str">
        <f t="shared" si="13"/>
        <v>2015</v>
      </c>
      <c r="L307" t="str">
        <f t="shared" si="14"/>
        <v>tarde</v>
      </c>
    </row>
    <row r="308" spans="2:12" x14ac:dyDescent="0.25">
      <c r="B308" t="s">
        <v>324</v>
      </c>
      <c r="C308" s="2">
        <v>42881</v>
      </c>
      <c r="D308" s="4">
        <v>0.66666666666666596</v>
      </c>
      <c r="E308" t="s">
        <v>22</v>
      </c>
      <c r="F308" t="s">
        <v>16</v>
      </c>
      <c r="G308" t="s">
        <v>10</v>
      </c>
      <c r="H308" s="5">
        <v>21</v>
      </c>
      <c r="I308" s="8">
        <f>IFERROR(VLOOKUP(Tabela1[[#This Row],[DDD]],#REF!,3,0),0)</f>
        <v>0</v>
      </c>
      <c r="J308" t="str">
        <f t="shared" si="12"/>
        <v>mai</v>
      </c>
      <c r="K308" t="str">
        <f t="shared" si="13"/>
        <v>2017</v>
      </c>
      <c r="L308" t="str">
        <f t="shared" si="14"/>
        <v>tarde</v>
      </c>
    </row>
    <row r="309" spans="2:12" x14ac:dyDescent="0.25">
      <c r="B309" t="s">
        <v>325</v>
      </c>
      <c r="C309" s="2">
        <v>42860</v>
      </c>
      <c r="D309" s="4">
        <v>0.70833333333333304</v>
      </c>
      <c r="E309" t="s">
        <v>8</v>
      </c>
      <c r="F309" t="s">
        <v>9</v>
      </c>
      <c r="G309" t="s">
        <v>10</v>
      </c>
      <c r="H309" s="5">
        <v>51</v>
      </c>
      <c r="I309" s="8">
        <f>IFERROR(VLOOKUP(Tabela1[[#This Row],[DDD]],#REF!,3,0),0)</f>
        <v>0</v>
      </c>
      <c r="J309" t="str">
        <f t="shared" si="12"/>
        <v>mai</v>
      </c>
      <c r="K309" t="str">
        <f t="shared" si="13"/>
        <v>2017</v>
      </c>
      <c r="L309" t="str">
        <f t="shared" si="14"/>
        <v>tarde</v>
      </c>
    </row>
    <row r="310" spans="2:12" x14ac:dyDescent="0.25">
      <c r="B310" t="s">
        <v>326</v>
      </c>
      <c r="C310" s="2">
        <v>42840</v>
      </c>
      <c r="D310" s="4">
        <v>0.75</v>
      </c>
      <c r="E310" t="s">
        <v>12</v>
      </c>
      <c r="F310" t="s">
        <v>13</v>
      </c>
      <c r="G310" t="s">
        <v>10</v>
      </c>
      <c r="H310" s="5">
        <v>11</v>
      </c>
      <c r="I310" s="8">
        <f>IFERROR(VLOOKUP(Tabela1[[#This Row],[DDD]],#REF!,3,0),0)</f>
        <v>0</v>
      </c>
      <c r="J310" t="str">
        <f t="shared" si="12"/>
        <v>abr</v>
      </c>
      <c r="K310" t="str">
        <f t="shared" si="13"/>
        <v>2017</v>
      </c>
      <c r="L310" t="str">
        <f t="shared" si="14"/>
        <v>tarde</v>
      </c>
    </row>
    <row r="311" spans="2:12" x14ac:dyDescent="0.25">
      <c r="B311" t="s">
        <v>327</v>
      </c>
      <c r="C311" s="2">
        <v>43225</v>
      </c>
      <c r="D311" s="4">
        <v>0.33333333333333331</v>
      </c>
      <c r="E311" t="s">
        <v>15</v>
      </c>
      <c r="F311" t="s">
        <v>16</v>
      </c>
      <c r="G311" t="s">
        <v>10</v>
      </c>
      <c r="H311" s="5">
        <v>11</v>
      </c>
      <c r="I311" s="8">
        <f>IFERROR(VLOOKUP(Tabela1[[#This Row],[DDD]],#REF!,3,0),0)</f>
        <v>0</v>
      </c>
      <c r="J311" t="str">
        <f t="shared" si="12"/>
        <v>mai</v>
      </c>
      <c r="K311" t="str">
        <f t="shared" si="13"/>
        <v>2018</v>
      </c>
      <c r="L311" t="str">
        <f t="shared" si="14"/>
        <v>manhã</v>
      </c>
    </row>
    <row r="312" spans="2:12" x14ac:dyDescent="0.25">
      <c r="B312" t="s">
        <v>328</v>
      </c>
      <c r="C312" s="2">
        <v>43421</v>
      </c>
      <c r="D312" s="4">
        <v>0.375</v>
      </c>
      <c r="E312" t="s">
        <v>18</v>
      </c>
      <c r="F312" t="s">
        <v>9</v>
      </c>
      <c r="G312" t="s">
        <v>10</v>
      </c>
      <c r="H312" s="5">
        <v>98</v>
      </c>
      <c r="I312" s="8">
        <f>IFERROR(VLOOKUP(Tabela1[[#This Row],[DDD]],#REF!,3,0),0)</f>
        <v>0</v>
      </c>
      <c r="J312" t="str">
        <f t="shared" si="12"/>
        <v>nov</v>
      </c>
      <c r="K312" t="str">
        <f t="shared" si="13"/>
        <v>2018</v>
      </c>
      <c r="L312" t="str">
        <f t="shared" si="14"/>
        <v>manhã</v>
      </c>
    </row>
    <row r="313" spans="2:12" x14ac:dyDescent="0.25">
      <c r="B313" t="s">
        <v>329</v>
      </c>
      <c r="C313" s="2">
        <v>43364</v>
      </c>
      <c r="D313" s="4">
        <v>0.41666666666666702</v>
      </c>
      <c r="E313" t="s">
        <v>20</v>
      </c>
      <c r="F313" t="s">
        <v>13</v>
      </c>
      <c r="G313" t="s">
        <v>10</v>
      </c>
      <c r="H313" s="5">
        <v>47</v>
      </c>
      <c r="I313" s="8">
        <f>IFERROR(VLOOKUP(Tabela1[[#This Row],[DDD]],#REF!,3,0),0)</f>
        <v>0</v>
      </c>
      <c r="J313" t="str">
        <f t="shared" si="12"/>
        <v>set</v>
      </c>
      <c r="K313" t="str">
        <f t="shared" si="13"/>
        <v>2018</v>
      </c>
      <c r="L313" t="str">
        <f t="shared" si="14"/>
        <v>manhã</v>
      </c>
    </row>
    <row r="314" spans="2:12" x14ac:dyDescent="0.25">
      <c r="B314" t="s">
        <v>330</v>
      </c>
      <c r="C314" s="2">
        <v>43251</v>
      </c>
      <c r="D314" s="4">
        <v>0.45833333333333298</v>
      </c>
      <c r="E314" t="s">
        <v>22</v>
      </c>
      <c r="F314" t="s">
        <v>16</v>
      </c>
      <c r="G314" t="s">
        <v>25</v>
      </c>
      <c r="H314" s="5">
        <v>11</v>
      </c>
      <c r="I314" s="8">
        <f>IFERROR(VLOOKUP(Tabela1[[#This Row],[DDD]],#REF!,3,0),0)</f>
        <v>0</v>
      </c>
      <c r="J314" t="str">
        <f t="shared" si="12"/>
        <v>mai</v>
      </c>
      <c r="K314" t="str">
        <f t="shared" si="13"/>
        <v>2018</v>
      </c>
      <c r="L314" t="str">
        <f t="shared" si="14"/>
        <v>manhã</v>
      </c>
    </row>
    <row r="315" spans="2:12" x14ac:dyDescent="0.25">
      <c r="B315" t="s">
        <v>331</v>
      </c>
      <c r="C315" s="2">
        <v>42142</v>
      </c>
      <c r="D315" s="4">
        <v>0.5</v>
      </c>
      <c r="E315" t="s">
        <v>8</v>
      </c>
      <c r="F315" t="s">
        <v>9</v>
      </c>
      <c r="G315" t="s">
        <v>10</v>
      </c>
      <c r="H315" s="5">
        <v>31</v>
      </c>
      <c r="I315" s="8">
        <f>IFERROR(VLOOKUP(Tabela1[[#This Row],[DDD]],#REF!,3,0),0)</f>
        <v>0</v>
      </c>
      <c r="J315" t="str">
        <f t="shared" si="12"/>
        <v>mai</v>
      </c>
      <c r="K315" t="str">
        <f t="shared" si="13"/>
        <v>2015</v>
      </c>
      <c r="L315" t="str">
        <f t="shared" si="14"/>
        <v>manhã</v>
      </c>
    </row>
    <row r="316" spans="2:12" x14ac:dyDescent="0.25">
      <c r="B316" t="s">
        <v>332</v>
      </c>
      <c r="C316" s="2">
        <v>42875</v>
      </c>
      <c r="D316" s="4">
        <v>0.54166666666666596</v>
      </c>
      <c r="E316" t="s">
        <v>12</v>
      </c>
      <c r="F316" t="s">
        <v>13</v>
      </c>
      <c r="G316" t="s">
        <v>10</v>
      </c>
      <c r="H316" s="5">
        <v>51</v>
      </c>
      <c r="I316" s="8">
        <f>IFERROR(VLOOKUP(Tabela1[[#This Row],[DDD]],#REF!,3,0),0)</f>
        <v>0</v>
      </c>
      <c r="J316" t="str">
        <f t="shared" si="12"/>
        <v>mai</v>
      </c>
      <c r="K316" t="str">
        <f t="shared" si="13"/>
        <v>2017</v>
      </c>
      <c r="L316" t="str">
        <f t="shared" si="14"/>
        <v>tarde</v>
      </c>
    </row>
    <row r="317" spans="2:12" x14ac:dyDescent="0.25">
      <c r="B317" t="s">
        <v>333</v>
      </c>
      <c r="C317" s="2">
        <v>43226</v>
      </c>
      <c r="D317" s="4">
        <v>0.58333333333333304</v>
      </c>
      <c r="E317" t="s">
        <v>15</v>
      </c>
      <c r="F317" t="s">
        <v>16</v>
      </c>
      <c r="G317" t="s">
        <v>10</v>
      </c>
      <c r="H317" s="5">
        <v>11</v>
      </c>
      <c r="I317" s="8">
        <f>IFERROR(VLOOKUP(Tabela1[[#This Row],[DDD]],#REF!,3,0),0)</f>
        <v>0</v>
      </c>
      <c r="J317" t="str">
        <f t="shared" si="12"/>
        <v>mai</v>
      </c>
      <c r="K317" t="str">
        <f t="shared" si="13"/>
        <v>2018</v>
      </c>
      <c r="L317" t="str">
        <f t="shared" si="14"/>
        <v>tarde</v>
      </c>
    </row>
    <row r="318" spans="2:12" x14ac:dyDescent="0.25">
      <c r="B318" t="s">
        <v>334</v>
      </c>
      <c r="C318" s="2">
        <v>42927</v>
      </c>
      <c r="D318" s="4">
        <v>0.625</v>
      </c>
      <c r="E318" t="s">
        <v>18</v>
      </c>
      <c r="F318" t="s">
        <v>9</v>
      </c>
      <c r="G318" t="s">
        <v>10</v>
      </c>
      <c r="H318" s="5">
        <v>21</v>
      </c>
      <c r="I318" s="8">
        <f>IFERROR(VLOOKUP(Tabela1[[#This Row],[DDD]],#REF!,3,0),0)</f>
        <v>0</v>
      </c>
      <c r="J318" t="str">
        <f t="shared" si="12"/>
        <v>jul</v>
      </c>
      <c r="K318" t="str">
        <f t="shared" si="13"/>
        <v>2017</v>
      </c>
      <c r="L318" t="str">
        <f t="shared" si="14"/>
        <v>tarde</v>
      </c>
    </row>
    <row r="319" spans="2:12" x14ac:dyDescent="0.25">
      <c r="B319" t="s">
        <v>335</v>
      </c>
      <c r="C319" s="2">
        <v>42419</v>
      </c>
      <c r="D319" s="4">
        <v>0.66666666666666596</v>
      </c>
      <c r="E319" t="s">
        <v>20</v>
      </c>
      <c r="F319" t="s">
        <v>13</v>
      </c>
      <c r="G319" t="s">
        <v>10</v>
      </c>
      <c r="H319" s="5">
        <v>19</v>
      </c>
      <c r="I319" s="8">
        <f>IFERROR(VLOOKUP(Tabela1[[#This Row],[DDD]],#REF!,3,0),0)</f>
        <v>0</v>
      </c>
      <c r="J319" t="str">
        <f t="shared" si="12"/>
        <v>fev</v>
      </c>
      <c r="K319" t="str">
        <f t="shared" si="13"/>
        <v>2016</v>
      </c>
      <c r="L319" t="str">
        <f t="shared" si="14"/>
        <v>tarde</v>
      </c>
    </row>
    <row r="320" spans="2:12" x14ac:dyDescent="0.25">
      <c r="B320" t="s">
        <v>336</v>
      </c>
      <c r="C320" s="2">
        <v>42740</v>
      </c>
      <c r="D320" s="4">
        <v>0.70833333333333304</v>
      </c>
      <c r="E320" t="s">
        <v>22</v>
      </c>
      <c r="F320" t="s">
        <v>16</v>
      </c>
      <c r="G320" t="s">
        <v>10</v>
      </c>
      <c r="H320" s="5">
        <v>18</v>
      </c>
      <c r="I320" s="8">
        <f>IFERROR(VLOOKUP(Tabela1[[#This Row],[DDD]],#REF!,3,0),0)</f>
        <v>0</v>
      </c>
      <c r="J320" t="str">
        <f t="shared" si="12"/>
        <v>jan</v>
      </c>
      <c r="K320" t="str">
        <f t="shared" si="13"/>
        <v>2017</v>
      </c>
      <c r="L320" t="str">
        <f t="shared" si="14"/>
        <v>tarde</v>
      </c>
    </row>
    <row r="321" spans="2:12" x14ac:dyDescent="0.25">
      <c r="B321" t="s">
        <v>337</v>
      </c>
      <c r="C321" s="2">
        <v>42359</v>
      </c>
      <c r="D321" s="4">
        <v>0.75</v>
      </c>
      <c r="E321" t="s">
        <v>8</v>
      </c>
      <c r="F321" t="s">
        <v>9</v>
      </c>
      <c r="G321" t="s">
        <v>10</v>
      </c>
      <c r="H321" s="5">
        <v>21</v>
      </c>
      <c r="I321" s="8">
        <f>IFERROR(VLOOKUP(Tabela1[[#This Row],[DDD]],#REF!,3,0),0)</f>
        <v>0</v>
      </c>
      <c r="J321" t="str">
        <f t="shared" si="12"/>
        <v>dez</v>
      </c>
      <c r="K321" t="str">
        <f t="shared" si="13"/>
        <v>2015</v>
      </c>
      <c r="L321" t="str">
        <f t="shared" si="14"/>
        <v>tarde</v>
      </c>
    </row>
    <row r="322" spans="2:12" x14ac:dyDescent="0.25">
      <c r="B322" t="s">
        <v>338</v>
      </c>
      <c r="C322" s="2">
        <v>43336</v>
      </c>
      <c r="D322" s="4">
        <v>0.33333333333333331</v>
      </c>
      <c r="E322" t="s">
        <v>12</v>
      </c>
      <c r="F322" t="s">
        <v>13</v>
      </c>
      <c r="G322" t="s">
        <v>25</v>
      </c>
      <c r="H322" s="5">
        <v>71</v>
      </c>
      <c r="I322" s="8">
        <f>IFERROR(VLOOKUP(Tabela1[[#This Row],[DDD]],#REF!,3,0),0)</f>
        <v>0</v>
      </c>
      <c r="J322" t="str">
        <f t="shared" si="12"/>
        <v>ago</v>
      </c>
      <c r="K322" t="str">
        <f t="shared" si="13"/>
        <v>2018</v>
      </c>
      <c r="L322" t="str">
        <f t="shared" si="14"/>
        <v>manhã</v>
      </c>
    </row>
    <row r="323" spans="2:12" x14ac:dyDescent="0.25">
      <c r="B323" t="s">
        <v>339</v>
      </c>
      <c r="C323" s="2">
        <v>42669</v>
      </c>
      <c r="D323" s="4">
        <v>0.375</v>
      </c>
      <c r="E323" t="s">
        <v>15</v>
      </c>
      <c r="F323" t="s">
        <v>16</v>
      </c>
      <c r="G323" t="s">
        <v>10</v>
      </c>
      <c r="H323" s="5">
        <v>11</v>
      </c>
      <c r="I323" s="8">
        <f>IFERROR(VLOOKUP(Tabela1[[#This Row],[DDD]],#REF!,3,0),0)</f>
        <v>0</v>
      </c>
      <c r="J323" t="str">
        <f t="shared" ref="J323:J386" si="15">TEXT(C323,"mmm")</f>
        <v>out</v>
      </c>
      <c r="K323" t="str">
        <f t="shared" ref="K323:K386" si="16">TEXT(C323,"aaaa")</f>
        <v>2016</v>
      </c>
      <c r="L323" t="str">
        <f t="shared" ref="L323:L386" si="17">IF(VALUE(TEXT(D323,"hh"))&lt;=12,"manhã","tarde")</f>
        <v>manhã</v>
      </c>
    </row>
    <row r="324" spans="2:12" x14ac:dyDescent="0.25">
      <c r="B324" t="s">
        <v>340</v>
      </c>
      <c r="C324" s="2">
        <v>42051</v>
      </c>
      <c r="D324" s="4">
        <v>0.41666666666666702</v>
      </c>
      <c r="E324" t="s">
        <v>18</v>
      </c>
      <c r="F324" t="s">
        <v>9</v>
      </c>
      <c r="G324" t="s">
        <v>10</v>
      </c>
      <c r="H324" s="5">
        <v>11</v>
      </c>
      <c r="I324" s="8">
        <f>IFERROR(VLOOKUP(Tabela1[[#This Row],[DDD]],#REF!,3,0),0)</f>
        <v>0</v>
      </c>
      <c r="J324" t="str">
        <f t="shared" si="15"/>
        <v>fev</v>
      </c>
      <c r="K324" t="str">
        <f t="shared" si="16"/>
        <v>2015</v>
      </c>
      <c r="L324" t="str">
        <f t="shared" si="17"/>
        <v>manhã</v>
      </c>
    </row>
    <row r="325" spans="2:12" x14ac:dyDescent="0.25">
      <c r="B325" t="s">
        <v>341</v>
      </c>
      <c r="C325" s="2">
        <v>43432</v>
      </c>
      <c r="D325" s="4">
        <v>0.45833333333333298</v>
      </c>
      <c r="E325" t="s">
        <v>20</v>
      </c>
      <c r="F325" t="s">
        <v>13</v>
      </c>
      <c r="G325" t="s">
        <v>10</v>
      </c>
      <c r="H325" s="5">
        <v>11</v>
      </c>
      <c r="I325" s="8">
        <f>IFERROR(VLOOKUP(Tabela1[[#This Row],[DDD]],#REF!,3,0),0)</f>
        <v>0</v>
      </c>
      <c r="J325" t="str">
        <f t="shared" si="15"/>
        <v>nov</v>
      </c>
      <c r="K325" t="str">
        <f t="shared" si="16"/>
        <v>2018</v>
      </c>
      <c r="L325" t="str">
        <f t="shared" si="17"/>
        <v>manhã</v>
      </c>
    </row>
    <row r="326" spans="2:12" x14ac:dyDescent="0.25">
      <c r="B326" t="s">
        <v>342</v>
      </c>
      <c r="C326" s="2">
        <v>42648</v>
      </c>
      <c r="D326" s="4">
        <v>0.5</v>
      </c>
      <c r="E326" t="s">
        <v>22</v>
      </c>
      <c r="F326" t="s">
        <v>16</v>
      </c>
      <c r="G326" t="s">
        <v>10</v>
      </c>
      <c r="H326" s="5">
        <v>11</v>
      </c>
      <c r="I326" s="8">
        <f>IFERROR(VLOOKUP(Tabela1[[#This Row],[DDD]],#REF!,3,0),0)</f>
        <v>0</v>
      </c>
      <c r="J326" t="str">
        <f t="shared" si="15"/>
        <v>out</v>
      </c>
      <c r="K326" t="str">
        <f t="shared" si="16"/>
        <v>2016</v>
      </c>
      <c r="L326" t="str">
        <f t="shared" si="17"/>
        <v>manhã</v>
      </c>
    </row>
    <row r="327" spans="2:12" x14ac:dyDescent="0.25">
      <c r="B327" t="s">
        <v>343</v>
      </c>
      <c r="C327" s="2">
        <v>42728</v>
      </c>
      <c r="D327" s="4">
        <v>0.54166666666666596</v>
      </c>
      <c r="E327" t="s">
        <v>8</v>
      </c>
      <c r="F327" t="s">
        <v>9</v>
      </c>
      <c r="G327" t="s">
        <v>10</v>
      </c>
      <c r="H327" s="5">
        <v>11</v>
      </c>
      <c r="I327" s="8">
        <f>IFERROR(VLOOKUP(Tabela1[[#This Row],[DDD]],#REF!,3,0),0)</f>
        <v>0</v>
      </c>
      <c r="J327" t="str">
        <f t="shared" si="15"/>
        <v>dez</v>
      </c>
      <c r="K327" t="str">
        <f t="shared" si="16"/>
        <v>2016</v>
      </c>
      <c r="L327" t="str">
        <f t="shared" si="17"/>
        <v>tarde</v>
      </c>
    </row>
    <row r="328" spans="2:12" x14ac:dyDescent="0.25">
      <c r="B328" t="s">
        <v>344</v>
      </c>
      <c r="C328" s="2">
        <v>42910</v>
      </c>
      <c r="D328" s="4">
        <v>0.58333333333333304</v>
      </c>
      <c r="E328" t="s">
        <v>12</v>
      </c>
      <c r="F328" t="s">
        <v>13</v>
      </c>
      <c r="G328" t="s">
        <v>10</v>
      </c>
      <c r="H328" s="5">
        <v>11</v>
      </c>
      <c r="I328" s="8">
        <f>IFERROR(VLOOKUP(Tabela1[[#This Row],[DDD]],#REF!,3,0),0)</f>
        <v>0</v>
      </c>
      <c r="J328" t="str">
        <f t="shared" si="15"/>
        <v>jun</v>
      </c>
      <c r="K328" t="str">
        <f t="shared" si="16"/>
        <v>2017</v>
      </c>
      <c r="L328" t="str">
        <f t="shared" si="17"/>
        <v>tarde</v>
      </c>
    </row>
    <row r="329" spans="2:12" x14ac:dyDescent="0.25">
      <c r="B329" t="s">
        <v>345</v>
      </c>
      <c r="C329" s="2">
        <v>43165</v>
      </c>
      <c r="D329" s="4">
        <v>0.625</v>
      </c>
      <c r="E329" t="s">
        <v>15</v>
      </c>
      <c r="F329" t="s">
        <v>16</v>
      </c>
      <c r="G329" t="s">
        <v>10</v>
      </c>
      <c r="H329" s="5">
        <v>21</v>
      </c>
      <c r="I329" s="8">
        <f>IFERROR(VLOOKUP(Tabela1[[#This Row],[DDD]],#REF!,3,0),0)</f>
        <v>0</v>
      </c>
      <c r="J329" t="str">
        <f t="shared" si="15"/>
        <v>mar</v>
      </c>
      <c r="K329" t="str">
        <f t="shared" si="16"/>
        <v>2018</v>
      </c>
      <c r="L329" t="str">
        <f t="shared" si="17"/>
        <v>tarde</v>
      </c>
    </row>
    <row r="330" spans="2:12" x14ac:dyDescent="0.25">
      <c r="B330" t="s">
        <v>346</v>
      </c>
      <c r="C330" s="2">
        <v>42254</v>
      </c>
      <c r="D330" s="4">
        <v>0.66666666666666596</v>
      </c>
      <c r="E330" t="s">
        <v>18</v>
      </c>
      <c r="F330" t="s">
        <v>9</v>
      </c>
      <c r="G330" t="s">
        <v>25</v>
      </c>
      <c r="H330" s="5">
        <v>31</v>
      </c>
      <c r="I330" s="8">
        <f>IFERROR(VLOOKUP(Tabela1[[#This Row],[DDD]],#REF!,3,0),0)</f>
        <v>0</v>
      </c>
      <c r="J330" t="str">
        <f t="shared" si="15"/>
        <v>set</v>
      </c>
      <c r="K330" t="str">
        <f t="shared" si="16"/>
        <v>2015</v>
      </c>
      <c r="L330" t="str">
        <f t="shared" si="17"/>
        <v>tarde</v>
      </c>
    </row>
    <row r="331" spans="2:12" x14ac:dyDescent="0.25">
      <c r="B331" t="s">
        <v>347</v>
      </c>
      <c r="C331" s="2">
        <v>42690</v>
      </c>
      <c r="D331" s="4">
        <v>0.70833333333333304</v>
      </c>
      <c r="E331" t="s">
        <v>20</v>
      </c>
      <c r="F331" t="s">
        <v>13</v>
      </c>
      <c r="G331" t="s">
        <v>10</v>
      </c>
      <c r="H331" s="5">
        <v>24</v>
      </c>
      <c r="I331" s="8">
        <f>IFERROR(VLOOKUP(Tabela1[[#This Row],[DDD]],#REF!,3,0),0)</f>
        <v>0</v>
      </c>
      <c r="J331" t="str">
        <f t="shared" si="15"/>
        <v>nov</v>
      </c>
      <c r="K331" t="str">
        <f t="shared" si="16"/>
        <v>2016</v>
      </c>
      <c r="L331" t="str">
        <f t="shared" si="17"/>
        <v>tarde</v>
      </c>
    </row>
    <row r="332" spans="2:12" x14ac:dyDescent="0.25">
      <c r="B332" t="s">
        <v>348</v>
      </c>
      <c r="C332" s="2">
        <v>42397</v>
      </c>
      <c r="D332" s="4">
        <v>0.75</v>
      </c>
      <c r="E332" t="s">
        <v>22</v>
      </c>
      <c r="F332" t="s">
        <v>16</v>
      </c>
      <c r="G332" t="s">
        <v>10</v>
      </c>
      <c r="H332" s="5">
        <v>85</v>
      </c>
      <c r="I332" s="8">
        <f>IFERROR(VLOOKUP(Tabela1[[#This Row],[DDD]],#REF!,3,0),0)</f>
        <v>0</v>
      </c>
      <c r="J332" t="str">
        <f t="shared" si="15"/>
        <v>jan</v>
      </c>
      <c r="K332" t="str">
        <f t="shared" si="16"/>
        <v>2016</v>
      </c>
      <c r="L332" t="str">
        <f t="shared" si="17"/>
        <v>tarde</v>
      </c>
    </row>
    <row r="333" spans="2:12" x14ac:dyDescent="0.25">
      <c r="B333" t="s">
        <v>349</v>
      </c>
      <c r="C333" s="2">
        <v>42724</v>
      </c>
      <c r="D333" s="4">
        <v>0.33333333333333331</v>
      </c>
      <c r="E333" t="s">
        <v>8</v>
      </c>
      <c r="F333" t="s">
        <v>9</v>
      </c>
      <c r="G333" t="s">
        <v>10</v>
      </c>
      <c r="H333" s="5">
        <v>11</v>
      </c>
      <c r="I333" s="8">
        <f>IFERROR(VLOOKUP(Tabela1[[#This Row],[DDD]],#REF!,3,0),0)</f>
        <v>0</v>
      </c>
      <c r="J333" t="str">
        <f t="shared" si="15"/>
        <v>dez</v>
      </c>
      <c r="K333" t="str">
        <f t="shared" si="16"/>
        <v>2016</v>
      </c>
      <c r="L333" t="str">
        <f t="shared" si="17"/>
        <v>manhã</v>
      </c>
    </row>
    <row r="334" spans="2:12" x14ac:dyDescent="0.25">
      <c r="B334" t="s">
        <v>350</v>
      </c>
      <c r="C334" s="2">
        <v>42797</v>
      </c>
      <c r="D334" s="4">
        <v>0.375</v>
      </c>
      <c r="E334" t="s">
        <v>12</v>
      </c>
      <c r="F334" t="s">
        <v>13</v>
      </c>
      <c r="G334" t="s">
        <v>10</v>
      </c>
      <c r="H334" s="5">
        <v>62</v>
      </c>
      <c r="I334" s="8">
        <f>IFERROR(VLOOKUP(Tabela1[[#This Row],[DDD]],#REF!,3,0),0)</f>
        <v>0</v>
      </c>
      <c r="J334" t="str">
        <f t="shared" si="15"/>
        <v>mar</v>
      </c>
      <c r="K334" t="str">
        <f t="shared" si="16"/>
        <v>2017</v>
      </c>
      <c r="L334" t="str">
        <f t="shared" si="17"/>
        <v>manhã</v>
      </c>
    </row>
    <row r="335" spans="2:12" x14ac:dyDescent="0.25">
      <c r="B335" t="s">
        <v>351</v>
      </c>
      <c r="C335" s="2">
        <v>42561</v>
      </c>
      <c r="D335" s="4">
        <v>0.41666666666666702</v>
      </c>
      <c r="E335" t="s">
        <v>15</v>
      </c>
      <c r="F335" t="s">
        <v>16</v>
      </c>
      <c r="G335" t="s">
        <v>10</v>
      </c>
      <c r="H335" s="5">
        <v>11</v>
      </c>
      <c r="I335" s="8">
        <f>IFERROR(VLOOKUP(Tabela1[[#This Row],[DDD]],#REF!,3,0),0)</f>
        <v>0</v>
      </c>
      <c r="J335" t="str">
        <f t="shared" si="15"/>
        <v>jul</v>
      </c>
      <c r="K335" t="str">
        <f t="shared" si="16"/>
        <v>2016</v>
      </c>
      <c r="L335" t="str">
        <f t="shared" si="17"/>
        <v>manhã</v>
      </c>
    </row>
    <row r="336" spans="2:12" x14ac:dyDescent="0.25">
      <c r="B336" t="s">
        <v>352</v>
      </c>
      <c r="C336" s="2">
        <v>42676</v>
      </c>
      <c r="D336" s="4">
        <v>0.45833333333333298</v>
      </c>
      <c r="E336" t="s">
        <v>18</v>
      </c>
      <c r="F336" t="s">
        <v>9</v>
      </c>
      <c r="G336" t="s">
        <v>10</v>
      </c>
      <c r="H336" s="5">
        <v>21</v>
      </c>
      <c r="I336" s="8">
        <f>IFERROR(VLOOKUP(Tabela1[[#This Row],[DDD]],#REF!,3,0),0)</f>
        <v>0</v>
      </c>
      <c r="J336" t="str">
        <f t="shared" si="15"/>
        <v>nov</v>
      </c>
      <c r="K336" t="str">
        <f t="shared" si="16"/>
        <v>2016</v>
      </c>
      <c r="L336" t="str">
        <f t="shared" si="17"/>
        <v>manhã</v>
      </c>
    </row>
    <row r="337" spans="2:12" x14ac:dyDescent="0.25">
      <c r="B337" t="s">
        <v>353</v>
      </c>
      <c r="C337" s="2">
        <v>43023</v>
      </c>
      <c r="D337" s="4">
        <v>0.5</v>
      </c>
      <c r="E337" t="s">
        <v>20</v>
      </c>
      <c r="F337" t="s">
        <v>13</v>
      </c>
      <c r="G337" t="s">
        <v>10</v>
      </c>
      <c r="H337" s="5">
        <v>11</v>
      </c>
      <c r="I337" s="8">
        <f>IFERROR(VLOOKUP(Tabela1[[#This Row],[DDD]],#REF!,3,0),0)</f>
        <v>0</v>
      </c>
      <c r="J337" t="str">
        <f t="shared" si="15"/>
        <v>out</v>
      </c>
      <c r="K337" t="str">
        <f t="shared" si="16"/>
        <v>2017</v>
      </c>
      <c r="L337" t="str">
        <f t="shared" si="17"/>
        <v>manhã</v>
      </c>
    </row>
    <row r="338" spans="2:12" x14ac:dyDescent="0.25">
      <c r="B338" t="s">
        <v>354</v>
      </c>
      <c r="C338" s="2">
        <v>42240</v>
      </c>
      <c r="D338" s="4">
        <v>0.54166666666666596</v>
      </c>
      <c r="E338" t="s">
        <v>22</v>
      </c>
      <c r="F338" t="s">
        <v>16</v>
      </c>
      <c r="G338" t="s">
        <v>25</v>
      </c>
      <c r="H338" s="5">
        <v>84</v>
      </c>
      <c r="I338" s="8">
        <f>IFERROR(VLOOKUP(Tabela1[[#This Row],[DDD]],#REF!,3,0),0)</f>
        <v>0</v>
      </c>
      <c r="J338" t="str">
        <f t="shared" si="15"/>
        <v>ago</v>
      </c>
      <c r="K338" t="str">
        <f t="shared" si="16"/>
        <v>2015</v>
      </c>
      <c r="L338" t="str">
        <f t="shared" si="17"/>
        <v>tarde</v>
      </c>
    </row>
    <row r="339" spans="2:12" x14ac:dyDescent="0.25">
      <c r="B339" t="s">
        <v>355</v>
      </c>
      <c r="C339" s="2">
        <v>42763</v>
      </c>
      <c r="D339" s="4">
        <v>0.58333333333333304</v>
      </c>
      <c r="E339" t="s">
        <v>8</v>
      </c>
      <c r="F339" t="s">
        <v>9</v>
      </c>
      <c r="G339" t="s">
        <v>10</v>
      </c>
      <c r="H339" s="5">
        <v>17</v>
      </c>
      <c r="I339" s="8">
        <f>IFERROR(VLOOKUP(Tabela1[[#This Row],[DDD]],#REF!,3,0),0)</f>
        <v>0</v>
      </c>
      <c r="J339" t="str">
        <f t="shared" si="15"/>
        <v>jan</v>
      </c>
      <c r="K339" t="str">
        <f t="shared" si="16"/>
        <v>2017</v>
      </c>
      <c r="L339" t="str">
        <f t="shared" si="17"/>
        <v>tarde</v>
      </c>
    </row>
    <row r="340" spans="2:12" x14ac:dyDescent="0.25">
      <c r="B340" t="s">
        <v>356</v>
      </c>
      <c r="C340" s="2">
        <v>42019</v>
      </c>
      <c r="D340" s="4">
        <v>0.625</v>
      </c>
      <c r="E340" t="s">
        <v>12</v>
      </c>
      <c r="F340" t="s">
        <v>13</v>
      </c>
      <c r="G340" t="s">
        <v>10</v>
      </c>
      <c r="H340" s="5">
        <v>11</v>
      </c>
      <c r="I340" s="8">
        <f>IFERROR(VLOOKUP(Tabela1[[#This Row],[DDD]],#REF!,3,0),0)</f>
        <v>0</v>
      </c>
      <c r="J340" t="str">
        <f t="shared" si="15"/>
        <v>jan</v>
      </c>
      <c r="K340" t="str">
        <f t="shared" si="16"/>
        <v>2015</v>
      </c>
      <c r="L340" t="str">
        <f t="shared" si="17"/>
        <v>tarde</v>
      </c>
    </row>
    <row r="341" spans="2:12" x14ac:dyDescent="0.25">
      <c r="B341" t="s">
        <v>357</v>
      </c>
      <c r="C341" s="2">
        <v>43420</v>
      </c>
      <c r="D341" s="4">
        <v>0.66666666666666596</v>
      </c>
      <c r="E341" t="s">
        <v>15</v>
      </c>
      <c r="F341" t="s">
        <v>16</v>
      </c>
      <c r="G341" t="s">
        <v>10</v>
      </c>
      <c r="H341" s="5">
        <v>11</v>
      </c>
      <c r="I341" s="8">
        <f>IFERROR(VLOOKUP(Tabela1[[#This Row],[DDD]],#REF!,3,0),0)</f>
        <v>0</v>
      </c>
      <c r="J341" t="str">
        <f t="shared" si="15"/>
        <v>nov</v>
      </c>
      <c r="K341" t="str">
        <f t="shared" si="16"/>
        <v>2018</v>
      </c>
      <c r="L341" t="str">
        <f t="shared" si="17"/>
        <v>tarde</v>
      </c>
    </row>
    <row r="342" spans="2:12" x14ac:dyDescent="0.25">
      <c r="B342" t="s">
        <v>358</v>
      </c>
      <c r="C342" s="2">
        <v>42918</v>
      </c>
      <c r="D342" s="4">
        <v>0.70833333333333304</v>
      </c>
      <c r="E342" t="s">
        <v>18</v>
      </c>
      <c r="F342" t="s">
        <v>9</v>
      </c>
      <c r="G342" t="s">
        <v>10</v>
      </c>
      <c r="H342" s="5">
        <v>31</v>
      </c>
      <c r="I342" s="8">
        <f>IFERROR(VLOOKUP(Tabela1[[#This Row],[DDD]],#REF!,3,0),0)</f>
        <v>0</v>
      </c>
      <c r="J342" t="str">
        <f t="shared" si="15"/>
        <v>jul</v>
      </c>
      <c r="K342" t="str">
        <f t="shared" si="16"/>
        <v>2017</v>
      </c>
      <c r="L342" t="str">
        <f t="shared" si="17"/>
        <v>tarde</v>
      </c>
    </row>
    <row r="343" spans="2:12" x14ac:dyDescent="0.25">
      <c r="B343" t="s">
        <v>359</v>
      </c>
      <c r="C343" s="2">
        <v>42551</v>
      </c>
      <c r="D343" s="4">
        <v>0.75</v>
      </c>
      <c r="E343" t="s">
        <v>20</v>
      </c>
      <c r="F343" t="s">
        <v>13</v>
      </c>
      <c r="G343" t="s">
        <v>10</v>
      </c>
      <c r="H343" s="5">
        <v>11</v>
      </c>
      <c r="I343" s="8">
        <f>IFERROR(VLOOKUP(Tabela1[[#This Row],[DDD]],#REF!,3,0),0)</f>
        <v>0</v>
      </c>
      <c r="J343" t="str">
        <f t="shared" si="15"/>
        <v>jun</v>
      </c>
      <c r="K343" t="str">
        <f t="shared" si="16"/>
        <v>2016</v>
      </c>
      <c r="L343" t="str">
        <f t="shared" si="17"/>
        <v>tarde</v>
      </c>
    </row>
    <row r="344" spans="2:12" x14ac:dyDescent="0.25">
      <c r="B344" t="s">
        <v>360</v>
      </c>
      <c r="C344" s="2">
        <v>42300</v>
      </c>
      <c r="D344" s="4">
        <v>0.33333333333333331</v>
      </c>
      <c r="E344" t="s">
        <v>22</v>
      </c>
      <c r="F344" t="s">
        <v>16</v>
      </c>
      <c r="G344" t="s">
        <v>10</v>
      </c>
      <c r="H344" s="5">
        <v>11</v>
      </c>
      <c r="I344" s="8">
        <f>IFERROR(VLOOKUP(Tabela1[[#This Row],[DDD]],#REF!,3,0),0)</f>
        <v>0</v>
      </c>
      <c r="J344" t="str">
        <f t="shared" si="15"/>
        <v>out</v>
      </c>
      <c r="K344" t="str">
        <f t="shared" si="16"/>
        <v>2015</v>
      </c>
      <c r="L344" t="str">
        <f t="shared" si="17"/>
        <v>manhã</v>
      </c>
    </row>
    <row r="345" spans="2:12" x14ac:dyDescent="0.25">
      <c r="B345" t="s">
        <v>361</v>
      </c>
      <c r="C345" s="2">
        <v>42783</v>
      </c>
      <c r="D345" s="4">
        <v>0.375</v>
      </c>
      <c r="E345" t="s">
        <v>8</v>
      </c>
      <c r="F345" t="s">
        <v>9</v>
      </c>
      <c r="G345" t="s">
        <v>10</v>
      </c>
      <c r="H345" s="5">
        <v>21</v>
      </c>
      <c r="I345" s="8">
        <f>IFERROR(VLOOKUP(Tabela1[[#This Row],[DDD]],#REF!,3,0),0)</f>
        <v>0</v>
      </c>
      <c r="J345" t="str">
        <f t="shared" si="15"/>
        <v>fev</v>
      </c>
      <c r="K345" t="str">
        <f t="shared" si="16"/>
        <v>2017</v>
      </c>
      <c r="L345" t="str">
        <f t="shared" si="17"/>
        <v>manhã</v>
      </c>
    </row>
    <row r="346" spans="2:12" x14ac:dyDescent="0.25">
      <c r="B346" t="s">
        <v>362</v>
      </c>
      <c r="C346" s="2">
        <v>43048</v>
      </c>
      <c r="D346" s="4">
        <v>0.41666666666666702</v>
      </c>
      <c r="E346" t="s">
        <v>12</v>
      </c>
      <c r="F346" t="s">
        <v>13</v>
      </c>
      <c r="G346" t="s">
        <v>25</v>
      </c>
      <c r="H346" s="5">
        <v>11</v>
      </c>
      <c r="I346" s="8">
        <f>IFERROR(VLOOKUP(Tabela1[[#This Row],[DDD]],#REF!,3,0),0)</f>
        <v>0</v>
      </c>
      <c r="J346" t="str">
        <f t="shared" si="15"/>
        <v>nov</v>
      </c>
      <c r="K346" t="str">
        <f t="shared" si="16"/>
        <v>2017</v>
      </c>
      <c r="L346" t="str">
        <f t="shared" si="17"/>
        <v>manhã</v>
      </c>
    </row>
    <row r="347" spans="2:12" x14ac:dyDescent="0.25">
      <c r="B347" t="s">
        <v>363</v>
      </c>
      <c r="C347" s="2">
        <v>42194</v>
      </c>
      <c r="D347" s="4">
        <v>0.45833333333333298</v>
      </c>
      <c r="E347" t="s">
        <v>15</v>
      </c>
      <c r="F347" t="s">
        <v>16</v>
      </c>
      <c r="G347" t="s">
        <v>10</v>
      </c>
      <c r="H347" s="5">
        <v>41</v>
      </c>
      <c r="I347" s="8">
        <f>IFERROR(VLOOKUP(Tabela1[[#This Row],[DDD]],#REF!,3,0),0)</f>
        <v>0</v>
      </c>
      <c r="J347" t="str">
        <f t="shared" si="15"/>
        <v>jul</v>
      </c>
      <c r="K347" t="str">
        <f t="shared" si="16"/>
        <v>2015</v>
      </c>
      <c r="L347" t="str">
        <f t="shared" si="17"/>
        <v>manhã</v>
      </c>
    </row>
    <row r="348" spans="2:12" x14ac:dyDescent="0.25">
      <c r="B348" t="s">
        <v>364</v>
      </c>
      <c r="C348" s="2">
        <v>42793</v>
      </c>
      <c r="D348" s="4">
        <v>0.5</v>
      </c>
      <c r="E348" t="s">
        <v>18</v>
      </c>
      <c r="F348" t="s">
        <v>9</v>
      </c>
      <c r="G348" t="s">
        <v>10</v>
      </c>
      <c r="H348" s="5">
        <v>21</v>
      </c>
      <c r="I348" s="8">
        <f>IFERROR(VLOOKUP(Tabela1[[#This Row],[DDD]],#REF!,3,0),0)</f>
        <v>0</v>
      </c>
      <c r="J348" t="str">
        <f t="shared" si="15"/>
        <v>fev</v>
      </c>
      <c r="K348" t="str">
        <f t="shared" si="16"/>
        <v>2017</v>
      </c>
      <c r="L348" t="str">
        <f t="shared" si="17"/>
        <v>manhã</v>
      </c>
    </row>
    <row r="349" spans="2:12" x14ac:dyDescent="0.25">
      <c r="B349" t="s">
        <v>365</v>
      </c>
      <c r="C349" s="2">
        <v>42565</v>
      </c>
      <c r="D349" s="4">
        <v>0.54166666666666596</v>
      </c>
      <c r="E349" t="s">
        <v>20</v>
      </c>
      <c r="F349" t="s">
        <v>13</v>
      </c>
      <c r="G349" t="s">
        <v>10</v>
      </c>
      <c r="H349" s="5">
        <v>21</v>
      </c>
      <c r="I349" s="8">
        <f>IFERROR(VLOOKUP(Tabela1[[#This Row],[DDD]],#REF!,3,0),0)</f>
        <v>0</v>
      </c>
      <c r="J349" t="str">
        <f t="shared" si="15"/>
        <v>jul</v>
      </c>
      <c r="K349" t="str">
        <f t="shared" si="16"/>
        <v>2016</v>
      </c>
      <c r="L349" t="str">
        <f t="shared" si="17"/>
        <v>tarde</v>
      </c>
    </row>
    <row r="350" spans="2:12" x14ac:dyDescent="0.25">
      <c r="B350" t="s">
        <v>366</v>
      </c>
      <c r="C350" s="2">
        <v>43372</v>
      </c>
      <c r="D350" s="4">
        <v>0.58333333333333304</v>
      </c>
      <c r="E350" t="s">
        <v>22</v>
      </c>
      <c r="F350" t="s">
        <v>16</v>
      </c>
      <c r="G350" t="s">
        <v>10</v>
      </c>
      <c r="H350" s="5">
        <v>11</v>
      </c>
      <c r="I350" s="8">
        <f>IFERROR(VLOOKUP(Tabela1[[#This Row],[DDD]],#REF!,3,0),0)</f>
        <v>0</v>
      </c>
      <c r="J350" t="str">
        <f t="shared" si="15"/>
        <v>set</v>
      </c>
      <c r="K350" t="str">
        <f t="shared" si="16"/>
        <v>2018</v>
      </c>
      <c r="L350" t="str">
        <f t="shared" si="17"/>
        <v>tarde</v>
      </c>
    </row>
    <row r="351" spans="2:12" x14ac:dyDescent="0.25">
      <c r="B351" t="s">
        <v>367</v>
      </c>
      <c r="C351" s="2">
        <v>43173</v>
      </c>
      <c r="D351" s="4">
        <v>0.625</v>
      </c>
      <c r="E351" t="s">
        <v>8</v>
      </c>
      <c r="F351" t="s">
        <v>9</v>
      </c>
      <c r="G351" t="s">
        <v>10</v>
      </c>
      <c r="H351" s="5">
        <v>11</v>
      </c>
      <c r="I351" s="8">
        <f>IFERROR(VLOOKUP(Tabela1[[#This Row],[DDD]],#REF!,3,0),0)</f>
        <v>0</v>
      </c>
      <c r="J351" t="str">
        <f t="shared" si="15"/>
        <v>mar</v>
      </c>
      <c r="K351" t="str">
        <f t="shared" si="16"/>
        <v>2018</v>
      </c>
      <c r="L351" t="str">
        <f t="shared" si="17"/>
        <v>tarde</v>
      </c>
    </row>
    <row r="352" spans="2:12" x14ac:dyDescent="0.25">
      <c r="B352" t="s">
        <v>368</v>
      </c>
      <c r="C352" s="2">
        <v>43180</v>
      </c>
      <c r="D352" s="4">
        <v>0.66666666666666596</v>
      </c>
      <c r="E352" t="s">
        <v>12</v>
      </c>
      <c r="F352" t="s">
        <v>13</v>
      </c>
      <c r="G352" t="s">
        <v>10</v>
      </c>
      <c r="H352" s="5">
        <v>12</v>
      </c>
      <c r="I352" s="8">
        <f>IFERROR(VLOOKUP(Tabela1[[#This Row],[DDD]],#REF!,3,0),0)</f>
        <v>0</v>
      </c>
      <c r="J352" t="str">
        <f t="shared" si="15"/>
        <v>mar</v>
      </c>
      <c r="K352" t="str">
        <f t="shared" si="16"/>
        <v>2018</v>
      </c>
      <c r="L352" t="str">
        <f t="shared" si="17"/>
        <v>tarde</v>
      </c>
    </row>
    <row r="353" spans="2:12" x14ac:dyDescent="0.25">
      <c r="B353" t="s">
        <v>369</v>
      </c>
      <c r="C353" s="2">
        <v>42861</v>
      </c>
      <c r="D353" s="4">
        <v>0.70833333333333304</v>
      </c>
      <c r="E353" t="s">
        <v>15</v>
      </c>
      <c r="F353" t="s">
        <v>16</v>
      </c>
      <c r="G353" t="s">
        <v>10</v>
      </c>
      <c r="H353" s="5">
        <v>19</v>
      </c>
      <c r="I353" s="8">
        <f>IFERROR(VLOOKUP(Tabela1[[#This Row],[DDD]],#REF!,3,0),0)</f>
        <v>0</v>
      </c>
      <c r="J353" t="str">
        <f t="shared" si="15"/>
        <v>mai</v>
      </c>
      <c r="K353" t="str">
        <f t="shared" si="16"/>
        <v>2017</v>
      </c>
      <c r="L353" t="str">
        <f t="shared" si="17"/>
        <v>tarde</v>
      </c>
    </row>
    <row r="354" spans="2:12" x14ac:dyDescent="0.25">
      <c r="B354" t="s">
        <v>370</v>
      </c>
      <c r="C354" s="2">
        <v>43023</v>
      </c>
      <c r="D354" s="4">
        <v>0.75</v>
      </c>
      <c r="E354" t="s">
        <v>18</v>
      </c>
      <c r="F354" t="s">
        <v>9</v>
      </c>
      <c r="G354" t="s">
        <v>25</v>
      </c>
      <c r="H354" t="s">
        <v>94</v>
      </c>
      <c r="I354" s="8">
        <f>IFERROR(VLOOKUP(Tabela1[[#This Row],[DDD]],#REF!,3,0),0)</f>
        <v>0</v>
      </c>
      <c r="J354" t="str">
        <f t="shared" si="15"/>
        <v>out</v>
      </c>
      <c r="K354" t="str">
        <f t="shared" si="16"/>
        <v>2017</v>
      </c>
      <c r="L354" t="str">
        <f t="shared" si="17"/>
        <v>tarde</v>
      </c>
    </row>
    <row r="355" spans="2:12" x14ac:dyDescent="0.25">
      <c r="B355" t="s">
        <v>371</v>
      </c>
      <c r="C355" s="2">
        <v>42591</v>
      </c>
      <c r="D355" s="4">
        <v>0.33333333333333331</v>
      </c>
      <c r="E355" t="s">
        <v>20</v>
      </c>
      <c r="F355" t="s">
        <v>13</v>
      </c>
      <c r="G355" t="s">
        <v>10</v>
      </c>
      <c r="H355" s="5">
        <v>31</v>
      </c>
      <c r="I355" s="8">
        <f>IFERROR(VLOOKUP(Tabela1[[#This Row],[DDD]],#REF!,3,0),0)</f>
        <v>0</v>
      </c>
      <c r="J355" t="str">
        <f t="shared" si="15"/>
        <v>ago</v>
      </c>
      <c r="K355" t="str">
        <f t="shared" si="16"/>
        <v>2016</v>
      </c>
      <c r="L355" t="str">
        <f t="shared" si="17"/>
        <v>manhã</v>
      </c>
    </row>
    <row r="356" spans="2:12" x14ac:dyDescent="0.25">
      <c r="B356" t="s">
        <v>372</v>
      </c>
      <c r="C356" s="2">
        <v>42092</v>
      </c>
      <c r="D356" s="4">
        <v>0.375</v>
      </c>
      <c r="E356" t="s">
        <v>22</v>
      </c>
      <c r="F356" t="s">
        <v>16</v>
      </c>
      <c r="G356" t="s">
        <v>10</v>
      </c>
      <c r="H356" s="5">
        <v>91</v>
      </c>
      <c r="I356" s="8">
        <f>IFERROR(VLOOKUP(Tabela1[[#This Row],[DDD]],#REF!,3,0),0)</f>
        <v>0</v>
      </c>
      <c r="J356" t="str">
        <f t="shared" si="15"/>
        <v>mar</v>
      </c>
      <c r="K356" t="str">
        <f t="shared" si="16"/>
        <v>2015</v>
      </c>
      <c r="L356" t="str">
        <f t="shared" si="17"/>
        <v>manhã</v>
      </c>
    </row>
    <row r="357" spans="2:12" x14ac:dyDescent="0.25">
      <c r="B357" t="s">
        <v>373</v>
      </c>
      <c r="C357" s="2">
        <v>42543</v>
      </c>
      <c r="D357" s="4">
        <v>0.41666666666666702</v>
      </c>
      <c r="E357" t="s">
        <v>8</v>
      </c>
      <c r="F357" t="s">
        <v>9</v>
      </c>
      <c r="G357" t="s">
        <v>10</v>
      </c>
      <c r="H357" s="5">
        <v>11</v>
      </c>
      <c r="I357" s="8">
        <f>IFERROR(VLOOKUP(Tabela1[[#This Row],[DDD]],#REF!,3,0),0)</f>
        <v>0</v>
      </c>
      <c r="J357" t="str">
        <f t="shared" si="15"/>
        <v>jun</v>
      </c>
      <c r="K357" t="str">
        <f t="shared" si="16"/>
        <v>2016</v>
      </c>
      <c r="L357" t="str">
        <f t="shared" si="17"/>
        <v>manhã</v>
      </c>
    </row>
    <row r="358" spans="2:12" x14ac:dyDescent="0.25">
      <c r="B358" t="s">
        <v>374</v>
      </c>
      <c r="C358" s="2">
        <v>42622</v>
      </c>
      <c r="D358" s="4">
        <v>0.45833333333333298</v>
      </c>
      <c r="E358" t="s">
        <v>12</v>
      </c>
      <c r="F358" t="s">
        <v>13</v>
      </c>
      <c r="G358" t="s">
        <v>10</v>
      </c>
      <c r="H358" s="5">
        <v>11</v>
      </c>
      <c r="I358" s="8">
        <f>IFERROR(VLOOKUP(Tabela1[[#This Row],[DDD]],#REF!,3,0),0)</f>
        <v>0</v>
      </c>
      <c r="J358" t="str">
        <f t="shared" si="15"/>
        <v>set</v>
      </c>
      <c r="K358" t="str">
        <f t="shared" si="16"/>
        <v>2016</v>
      </c>
      <c r="L358" t="str">
        <f t="shared" si="17"/>
        <v>manhã</v>
      </c>
    </row>
    <row r="359" spans="2:12" x14ac:dyDescent="0.25">
      <c r="B359" t="s">
        <v>375</v>
      </c>
      <c r="C359" s="2">
        <v>42408</v>
      </c>
      <c r="D359" s="4">
        <v>0.5</v>
      </c>
      <c r="E359" t="s">
        <v>15</v>
      </c>
      <c r="F359" t="s">
        <v>16</v>
      </c>
      <c r="G359" t="s">
        <v>10</v>
      </c>
      <c r="H359" s="5">
        <v>11</v>
      </c>
      <c r="I359" s="8">
        <f>IFERROR(VLOOKUP(Tabela1[[#This Row],[DDD]],#REF!,3,0),0)</f>
        <v>0</v>
      </c>
      <c r="J359" t="str">
        <f t="shared" si="15"/>
        <v>fev</v>
      </c>
      <c r="K359" t="str">
        <f t="shared" si="16"/>
        <v>2016</v>
      </c>
      <c r="L359" t="str">
        <f t="shared" si="17"/>
        <v>manhã</v>
      </c>
    </row>
    <row r="360" spans="2:12" x14ac:dyDescent="0.25">
      <c r="B360" t="s">
        <v>376</v>
      </c>
      <c r="C360" s="2">
        <v>42706</v>
      </c>
      <c r="D360" s="4">
        <v>0.54166666666666596</v>
      </c>
      <c r="E360" t="s">
        <v>18</v>
      </c>
      <c r="F360" t="s">
        <v>9</v>
      </c>
      <c r="G360" t="s">
        <v>10</v>
      </c>
      <c r="H360" s="5">
        <v>11</v>
      </c>
      <c r="I360" s="8">
        <f>IFERROR(VLOOKUP(Tabela1[[#This Row],[DDD]],#REF!,3,0),0)</f>
        <v>0</v>
      </c>
      <c r="J360" t="str">
        <f t="shared" si="15"/>
        <v>dez</v>
      </c>
      <c r="K360" t="str">
        <f t="shared" si="16"/>
        <v>2016</v>
      </c>
      <c r="L360" t="str">
        <f t="shared" si="17"/>
        <v>tarde</v>
      </c>
    </row>
    <row r="361" spans="2:12" x14ac:dyDescent="0.25">
      <c r="B361" t="s">
        <v>377</v>
      </c>
      <c r="C361" s="2">
        <v>42206</v>
      </c>
      <c r="D361" s="4">
        <v>0.58333333333333304</v>
      </c>
      <c r="E361" t="s">
        <v>20</v>
      </c>
      <c r="F361" t="s">
        <v>13</v>
      </c>
      <c r="G361" t="s">
        <v>10</v>
      </c>
      <c r="H361" s="5">
        <v>11</v>
      </c>
      <c r="I361" s="8">
        <f>IFERROR(VLOOKUP(Tabela1[[#This Row],[DDD]],#REF!,3,0),0)</f>
        <v>0</v>
      </c>
      <c r="J361" t="str">
        <f t="shared" si="15"/>
        <v>jul</v>
      </c>
      <c r="K361" t="str">
        <f t="shared" si="16"/>
        <v>2015</v>
      </c>
      <c r="L361" t="str">
        <f t="shared" si="17"/>
        <v>tarde</v>
      </c>
    </row>
    <row r="362" spans="2:12" x14ac:dyDescent="0.25">
      <c r="B362" t="s">
        <v>378</v>
      </c>
      <c r="C362" s="2">
        <v>42251</v>
      </c>
      <c r="D362" s="4">
        <v>0.625</v>
      </c>
      <c r="E362" t="s">
        <v>22</v>
      </c>
      <c r="F362" t="s">
        <v>16</v>
      </c>
      <c r="G362" t="s">
        <v>25</v>
      </c>
      <c r="H362" s="5">
        <v>31</v>
      </c>
      <c r="I362" s="8">
        <f>IFERROR(VLOOKUP(Tabela1[[#This Row],[DDD]],#REF!,3,0),0)</f>
        <v>0</v>
      </c>
      <c r="J362" t="str">
        <f t="shared" si="15"/>
        <v>set</v>
      </c>
      <c r="K362" t="str">
        <f t="shared" si="16"/>
        <v>2015</v>
      </c>
      <c r="L362" t="str">
        <f t="shared" si="17"/>
        <v>tarde</v>
      </c>
    </row>
    <row r="363" spans="2:12" x14ac:dyDescent="0.25">
      <c r="B363" t="s">
        <v>379</v>
      </c>
      <c r="C363" s="2">
        <v>43434</v>
      </c>
      <c r="D363" s="4">
        <v>0.66666666666666596</v>
      </c>
      <c r="E363" t="s">
        <v>8</v>
      </c>
      <c r="F363" t="s">
        <v>9</v>
      </c>
      <c r="G363" t="s">
        <v>10</v>
      </c>
      <c r="H363" s="5">
        <v>21</v>
      </c>
      <c r="I363" s="8">
        <f>IFERROR(VLOOKUP(Tabela1[[#This Row],[DDD]],#REF!,3,0),0)</f>
        <v>0</v>
      </c>
      <c r="J363" t="str">
        <f t="shared" si="15"/>
        <v>nov</v>
      </c>
      <c r="K363" t="str">
        <f t="shared" si="16"/>
        <v>2018</v>
      </c>
      <c r="L363" t="str">
        <f t="shared" si="17"/>
        <v>tarde</v>
      </c>
    </row>
    <row r="364" spans="2:12" x14ac:dyDescent="0.25">
      <c r="B364" t="s">
        <v>380</v>
      </c>
      <c r="C364" s="2">
        <v>42623</v>
      </c>
      <c r="D364" s="4">
        <v>0.70833333333333304</v>
      </c>
      <c r="E364" t="s">
        <v>12</v>
      </c>
      <c r="F364" t="s">
        <v>13</v>
      </c>
      <c r="G364" t="s">
        <v>10</v>
      </c>
      <c r="H364" s="5">
        <v>41</v>
      </c>
      <c r="I364" s="8">
        <f>IFERROR(VLOOKUP(Tabela1[[#This Row],[DDD]],#REF!,3,0),0)</f>
        <v>0</v>
      </c>
      <c r="J364" t="str">
        <f t="shared" si="15"/>
        <v>set</v>
      </c>
      <c r="K364" t="str">
        <f t="shared" si="16"/>
        <v>2016</v>
      </c>
      <c r="L364" t="str">
        <f t="shared" si="17"/>
        <v>tarde</v>
      </c>
    </row>
    <row r="365" spans="2:12" x14ac:dyDescent="0.25">
      <c r="B365" t="s">
        <v>381</v>
      </c>
      <c r="C365" s="2">
        <v>42876</v>
      </c>
      <c r="D365" s="4">
        <v>0.75</v>
      </c>
      <c r="E365" t="s">
        <v>15</v>
      </c>
      <c r="F365" t="s">
        <v>16</v>
      </c>
      <c r="G365" t="s">
        <v>10</v>
      </c>
      <c r="H365" s="5">
        <v>11</v>
      </c>
      <c r="I365" s="8">
        <f>IFERROR(VLOOKUP(Tabela1[[#This Row],[DDD]],#REF!,3,0),0)</f>
        <v>0</v>
      </c>
      <c r="J365" t="str">
        <f t="shared" si="15"/>
        <v>mai</v>
      </c>
      <c r="K365" t="str">
        <f t="shared" si="16"/>
        <v>2017</v>
      </c>
      <c r="L365" t="str">
        <f t="shared" si="17"/>
        <v>tarde</v>
      </c>
    </row>
    <row r="366" spans="2:12" x14ac:dyDescent="0.25">
      <c r="B366" t="s">
        <v>382</v>
      </c>
      <c r="C366" s="2">
        <v>42749</v>
      </c>
      <c r="D366" s="4">
        <v>0.33333333333333331</v>
      </c>
      <c r="E366" t="s">
        <v>18</v>
      </c>
      <c r="F366" t="s">
        <v>9</v>
      </c>
      <c r="G366" t="s">
        <v>10</v>
      </c>
      <c r="H366" s="5">
        <v>12</v>
      </c>
      <c r="I366" s="8">
        <f>IFERROR(VLOOKUP(Tabela1[[#This Row],[DDD]],#REF!,3,0),0)</f>
        <v>0</v>
      </c>
      <c r="J366" t="str">
        <f t="shared" si="15"/>
        <v>jan</v>
      </c>
      <c r="K366" t="str">
        <f t="shared" si="16"/>
        <v>2017</v>
      </c>
      <c r="L366" t="str">
        <f t="shared" si="17"/>
        <v>manhã</v>
      </c>
    </row>
    <row r="367" spans="2:12" x14ac:dyDescent="0.25">
      <c r="B367" t="s">
        <v>383</v>
      </c>
      <c r="C367" s="2">
        <v>42989</v>
      </c>
      <c r="D367" s="4">
        <v>0.375</v>
      </c>
      <c r="E367" t="s">
        <v>20</v>
      </c>
      <c r="F367" t="s">
        <v>13</v>
      </c>
      <c r="G367" t="s">
        <v>10</v>
      </c>
      <c r="H367" s="5">
        <v>41</v>
      </c>
      <c r="I367" s="8">
        <f>IFERROR(VLOOKUP(Tabela1[[#This Row],[DDD]],#REF!,3,0),0)</f>
        <v>0</v>
      </c>
      <c r="J367" t="str">
        <f t="shared" si="15"/>
        <v>set</v>
      </c>
      <c r="K367" t="str">
        <f t="shared" si="16"/>
        <v>2017</v>
      </c>
      <c r="L367" t="str">
        <f t="shared" si="17"/>
        <v>manhã</v>
      </c>
    </row>
    <row r="368" spans="2:12" x14ac:dyDescent="0.25">
      <c r="B368" t="s">
        <v>384</v>
      </c>
      <c r="C368" s="2">
        <v>42394</v>
      </c>
      <c r="D368" s="4">
        <v>0.41666666666666702</v>
      </c>
      <c r="E368" t="s">
        <v>22</v>
      </c>
      <c r="F368" t="s">
        <v>16</v>
      </c>
      <c r="G368" t="s">
        <v>10</v>
      </c>
      <c r="H368" s="5">
        <v>31</v>
      </c>
      <c r="I368" s="8">
        <f>IFERROR(VLOOKUP(Tabela1[[#This Row],[DDD]],#REF!,3,0),0)</f>
        <v>0</v>
      </c>
      <c r="J368" t="str">
        <f t="shared" si="15"/>
        <v>jan</v>
      </c>
      <c r="K368" t="str">
        <f t="shared" si="16"/>
        <v>2016</v>
      </c>
      <c r="L368" t="str">
        <f t="shared" si="17"/>
        <v>manhã</v>
      </c>
    </row>
    <row r="369" spans="2:12" x14ac:dyDescent="0.25">
      <c r="B369" t="s">
        <v>385</v>
      </c>
      <c r="C369" s="2">
        <v>43081</v>
      </c>
      <c r="D369" s="4">
        <v>0.45833333333333298</v>
      </c>
      <c r="E369" t="s">
        <v>8</v>
      </c>
      <c r="F369" t="s">
        <v>9</v>
      </c>
      <c r="G369" t="s">
        <v>10</v>
      </c>
      <c r="H369" s="5">
        <v>62</v>
      </c>
      <c r="I369" s="8">
        <f>IFERROR(VLOOKUP(Tabela1[[#This Row],[DDD]],#REF!,3,0),0)</f>
        <v>0</v>
      </c>
      <c r="J369" t="str">
        <f t="shared" si="15"/>
        <v>dez</v>
      </c>
      <c r="K369" t="str">
        <f t="shared" si="16"/>
        <v>2017</v>
      </c>
      <c r="L369" t="str">
        <f t="shared" si="17"/>
        <v>manhã</v>
      </c>
    </row>
    <row r="370" spans="2:12" x14ac:dyDescent="0.25">
      <c r="B370" t="s">
        <v>386</v>
      </c>
      <c r="C370" s="2">
        <v>42072</v>
      </c>
      <c r="D370" s="4">
        <v>0.5</v>
      </c>
      <c r="E370" t="s">
        <v>12</v>
      </c>
      <c r="F370" t="s">
        <v>13</v>
      </c>
      <c r="G370" t="s">
        <v>25</v>
      </c>
      <c r="H370" s="5">
        <v>51</v>
      </c>
      <c r="I370" s="8">
        <f>IFERROR(VLOOKUP(Tabela1[[#This Row],[DDD]],#REF!,3,0),0)</f>
        <v>0</v>
      </c>
      <c r="J370" t="str">
        <f t="shared" si="15"/>
        <v>mar</v>
      </c>
      <c r="K370" t="str">
        <f t="shared" si="16"/>
        <v>2015</v>
      </c>
      <c r="L370" t="str">
        <f t="shared" si="17"/>
        <v>manhã</v>
      </c>
    </row>
    <row r="371" spans="2:12" x14ac:dyDescent="0.25">
      <c r="B371" t="s">
        <v>387</v>
      </c>
      <c r="C371" s="2">
        <v>42368</v>
      </c>
      <c r="D371" s="4">
        <v>0.54166666666666596</v>
      </c>
      <c r="E371" t="s">
        <v>15</v>
      </c>
      <c r="F371" t="s">
        <v>16</v>
      </c>
      <c r="G371" t="s">
        <v>10</v>
      </c>
      <c r="H371" s="5">
        <v>11</v>
      </c>
      <c r="I371" s="8">
        <f>IFERROR(VLOOKUP(Tabela1[[#This Row],[DDD]],#REF!,3,0),0)</f>
        <v>0</v>
      </c>
      <c r="J371" t="str">
        <f t="shared" si="15"/>
        <v>dez</v>
      </c>
      <c r="K371" t="str">
        <f t="shared" si="16"/>
        <v>2015</v>
      </c>
      <c r="L371" t="str">
        <f t="shared" si="17"/>
        <v>tarde</v>
      </c>
    </row>
    <row r="372" spans="2:12" x14ac:dyDescent="0.25">
      <c r="B372" t="s">
        <v>388</v>
      </c>
      <c r="C372" s="2">
        <v>42270</v>
      </c>
      <c r="D372" s="4">
        <v>0.58333333333333304</v>
      </c>
      <c r="E372" t="s">
        <v>18</v>
      </c>
      <c r="F372" t="s">
        <v>9</v>
      </c>
      <c r="G372" t="s">
        <v>10</v>
      </c>
      <c r="H372" s="5">
        <v>21</v>
      </c>
      <c r="I372" s="8">
        <f>IFERROR(VLOOKUP(Tabela1[[#This Row],[DDD]],#REF!,3,0),0)</f>
        <v>0</v>
      </c>
      <c r="J372" t="str">
        <f t="shared" si="15"/>
        <v>set</v>
      </c>
      <c r="K372" t="str">
        <f t="shared" si="16"/>
        <v>2015</v>
      </c>
      <c r="L372" t="str">
        <f t="shared" si="17"/>
        <v>tarde</v>
      </c>
    </row>
    <row r="373" spans="2:12" x14ac:dyDescent="0.25">
      <c r="B373" t="s">
        <v>389</v>
      </c>
      <c r="C373" s="2">
        <v>42258</v>
      </c>
      <c r="D373" s="4">
        <v>0.625</v>
      </c>
      <c r="E373" t="s">
        <v>20</v>
      </c>
      <c r="F373" t="s">
        <v>13</v>
      </c>
      <c r="G373" t="s">
        <v>10</v>
      </c>
      <c r="H373" s="5">
        <v>1</v>
      </c>
      <c r="I373" s="8">
        <f>IFERROR(VLOOKUP(Tabela1[[#This Row],[DDD]],#REF!,3,0),0)</f>
        <v>0</v>
      </c>
      <c r="J373" t="str">
        <f t="shared" si="15"/>
        <v>set</v>
      </c>
      <c r="K373" t="str">
        <f t="shared" si="16"/>
        <v>2015</v>
      </c>
      <c r="L373" t="str">
        <f t="shared" si="17"/>
        <v>tarde</v>
      </c>
    </row>
    <row r="374" spans="2:12" x14ac:dyDescent="0.25">
      <c r="B374" t="s">
        <v>390</v>
      </c>
      <c r="C374" s="2">
        <v>42714</v>
      </c>
      <c r="D374" s="4">
        <v>0.66666666666666596</v>
      </c>
      <c r="E374" t="s">
        <v>22</v>
      </c>
      <c r="F374" t="s">
        <v>16</v>
      </c>
      <c r="G374" t="s">
        <v>10</v>
      </c>
      <c r="H374" s="5">
        <v>16</v>
      </c>
      <c r="I374" s="8">
        <f>IFERROR(VLOOKUP(Tabela1[[#This Row],[DDD]],#REF!,3,0),0)</f>
        <v>0</v>
      </c>
      <c r="J374" t="str">
        <f t="shared" si="15"/>
        <v>dez</v>
      </c>
      <c r="K374" t="str">
        <f t="shared" si="16"/>
        <v>2016</v>
      </c>
      <c r="L374" t="str">
        <f t="shared" si="17"/>
        <v>tarde</v>
      </c>
    </row>
    <row r="375" spans="2:12" x14ac:dyDescent="0.25">
      <c r="B375" t="s">
        <v>7</v>
      </c>
      <c r="C375" s="2">
        <v>42723</v>
      </c>
      <c r="D375" s="4">
        <v>0.33333333333333331</v>
      </c>
      <c r="E375" t="s">
        <v>8</v>
      </c>
      <c r="F375" t="s">
        <v>9</v>
      </c>
      <c r="G375" t="s">
        <v>10</v>
      </c>
      <c r="I375" s="8">
        <f>IFERROR(VLOOKUP(Tabela1[[#This Row],[DDD]],#REF!,3,0),0)</f>
        <v>0</v>
      </c>
      <c r="J375" t="str">
        <f t="shared" si="15"/>
        <v>dez</v>
      </c>
      <c r="K375" t="str">
        <f t="shared" si="16"/>
        <v>2016</v>
      </c>
      <c r="L375" t="str">
        <f t="shared" si="17"/>
        <v>manhã</v>
      </c>
    </row>
    <row r="376" spans="2:12" x14ac:dyDescent="0.25">
      <c r="B376" t="s">
        <v>11</v>
      </c>
      <c r="C376" s="2">
        <v>42736</v>
      </c>
      <c r="D376" s="4">
        <v>0.375</v>
      </c>
      <c r="E376" t="s">
        <v>8</v>
      </c>
      <c r="F376" t="s">
        <v>13</v>
      </c>
      <c r="G376" t="s">
        <v>10</v>
      </c>
      <c r="I376" s="8">
        <f>IFERROR(VLOOKUP(Tabela1[[#This Row],[DDD]],#REF!,3,0),0)</f>
        <v>0</v>
      </c>
      <c r="J376" t="str">
        <f t="shared" si="15"/>
        <v>jan</v>
      </c>
      <c r="K376" t="str">
        <f t="shared" si="16"/>
        <v>2017</v>
      </c>
      <c r="L376" t="str">
        <f t="shared" si="17"/>
        <v>manhã</v>
      </c>
    </row>
    <row r="377" spans="2:12" x14ac:dyDescent="0.25">
      <c r="B377" t="s">
        <v>14</v>
      </c>
      <c r="C377" s="2">
        <v>42422</v>
      </c>
      <c r="D377" s="4">
        <v>0.41666666666666702</v>
      </c>
      <c r="E377" t="s">
        <v>8</v>
      </c>
      <c r="F377" t="s">
        <v>16</v>
      </c>
      <c r="G377" t="s">
        <v>10</v>
      </c>
      <c r="I377" s="8">
        <f>IFERROR(VLOOKUP(Tabela1[[#This Row],[DDD]],#REF!,3,0),0)</f>
        <v>0</v>
      </c>
      <c r="J377" t="str">
        <f t="shared" si="15"/>
        <v>fev</v>
      </c>
      <c r="K377" t="str">
        <f t="shared" si="16"/>
        <v>2016</v>
      </c>
      <c r="L377" t="str">
        <f t="shared" si="17"/>
        <v>manhã</v>
      </c>
    </row>
    <row r="378" spans="2:12" x14ac:dyDescent="0.25">
      <c r="B378" t="s">
        <v>17</v>
      </c>
      <c r="C378" s="2">
        <v>43269</v>
      </c>
      <c r="D378" s="4">
        <v>0.45833333333333298</v>
      </c>
      <c r="E378" t="s">
        <v>8</v>
      </c>
      <c r="F378" t="s">
        <v>9</v>
      </c>
      <c r="G378" t="s">
        <v>10</v>
      </c>
      <c r="I378" s="8">
        <f>IFERROR(VLOOKUP(Tabela1[[#This Row],[DDD]],#REF!,3,0),0)</f>
        <v>0</v>
      </c>
      <c r="J378" t="str">
        <f t="shared" si="15"/>
        <v>jun</v>
      </c>
      <c r="K378" t="str">
        <f t="shared" si="16"/>
        <v>2018</v>
      </c>
      <c r="L378" t="str">
        <f t="shared" si="17"/>
        <v>manhã</v>
      </c>
    </row>
    <row r="379" spans="2:12" x14ac:dyDescent="0.25">
      <c r="B379" t="s">
        <v>19</v>
      </c>
      <c r="C379" s="2">
        <v>43261</v>
      </c>
      <c r="D379" s="4">
        <v>0.5</v>
      </c>
      <c r="E379" t="s">
        <v>20</v>
      </c>
      <c r="F379" t="s">
        <v>13</v>
      </c>
      <c r="G379" t="s">
        <v>10</v>
      </c>
      <c r="I379" s="8">
        <f>IFERROR(VLOOKUP(Tabela1[[#This Row],[DDD]],#REF!,3,0),0)</f>
        <v>0</v>
      </c>
      <c r="J379" t="str">
        <f t="shared" si="15"/>
        <v>jun</v>
      </c>
      <c r="K379" t="str">
        <f t="shared" si="16"/>
        <v>2018</v>
      </c>
      <c r="L379" t="str">
        <f t="shared" si="17"/>
        <v>manhã</v>
      </c>
    </row>
    <row r="380" spans="2:12" x14ac:dyDescent="0.25">
      <c r="B380" t="s">
        <v>21</v>
      </c>
      <c r="C380" s="2">
        <v>42666</v>
      </c>
      <c r="D380" s="4">
        <v>0.54166666666666596</v>
      </c>
      <c r="E380" t="s">
        <v>20</v>
      </c>
      <c r="F380" t="s">
        <v>16</v>
      </c>
      <c r="G380" t="s">
        <v>10</v>
      </c>
      <c r="I380" s="8">
        <f>IFERROR(VLOOKUP(Tabela1[[#This Row],[DDD]],#REF!,3,0),0)</f>
        <v>0</v>
      </c>
      <c r="J380" t="str">
        <f t="shared" si="15"/>
        <v>out</v>
      </c>
      <c r="K380" t="str">
        <f t="shared" si="16"/>
        <v>2016</v>
      </c>
      <c r="L380" t="str">
        <f t="shared" si="17"/>
        <v>tarde</v>
      </c>
    </row>
    <row r="381" spans="2:12" x14ac:dyDescent="0.25">
      <c r="B381" t="s">
        <v>23</v>
      </c>
      <c r="C381" s="2">
        <v>42586</v>
      </c>
      <c r="D381" s="4">
        <v>0.58333333333333304</v>
      </c>
      <c r="E381" t="s">
        <v>20</v>
      </c>
      <c r="F381" t="s">
        <v>9</v>
      </c>
      <c r="G381" t="s">
        <v>10</v>
      </c>
      <c r="I381" s="8">
        <f>IFERROR(VLOOKUP(Tabela1[[#This Row],[DDD]],#REF!,3,0),0)</f>
        <v>0</v>
      </c>
      <c r="J381" t="str">
        <f t="shared" si="15"/>
        <v>ago</v>
      </c>
      <c r="K381" t="str">
        <f t="shared" si="16"/>
        <v>2016</v>
      </c>
      <c r="L381" t="str">
        <f t="shared" si="17"/>
        <v>tarde</v>
      </c>
    </row>
    <row r="382" spans="2:12" x14ac:dyDescent="0.25">
      <c r="B382" t="s">
        <v>24</v>
      </c>
      <c r="C382" s="2">
        <v>42316</v>
      </c>
      <c r="D382" s="4">
        <v>0.625</v>
      </c>
      <c r="E382" t="s">
        <v>20</v>
      </c>
      <c r="F382" t="s">
        <v>13</v>
      </c>
      <c r="G382" t="s">
        <v>25</v>
      </c>
      <c r="I382" s="8">
        <f>IFERROR(VLOOKUP(Tabela1[[#This Row],[DDD]],#REF!,3,0),0)</f>
        <v>0</v>
      </c>
      <c r="J382" t="str">
        <f t="shared" si="15"/>
        <v>nov</v>
      </c>
      <c r="K382" t="str">
        <f t="shared" si="16"/>
        <v>2015</v>
      </c>
      <c r="L382" t="str">
        <f t="shared" si="17"/>
        <v>tarde</v>
      </c>
    </row>
    <row r="383" spans="2:12" x14ac:dyDescent="0.25">
      <c r="B383" t="s">
        <v>26</v>
      </c>
      <c r="C383" s="2">
        <v>43282</v>
      </c>
      <c r="D383" s="4">
        <v>0.66666666666666596</v>
      </c>
      <c r="E383" t="s">
        <v>20</v>
      </c>
      <c r="F383" t="s">
        <v>16</v>
      </c>
      <c r="G383" t="s">
        <v>10</v>
      </c>
      <c r="I383" s="8">
        <f>IFERROR(VLOOKUP(Tabela1[[#This Row],[DDD]],#REF!,3,0),0)</f>
        <v>0</v>
      </c>
      <c r="J383" t="str">
        <f t="shared" si="15"/>
        <v>jul</v>
      </c>
      <c r="K383" t="str">
        <f t="shared" si="16"/>
        <v>2018</v>
      </c>
      <c r="L383" t="str">
        <f t="shared" si="17"/>
        <v>tarde</v>
      </c>
    </row>
    <row r="384" spans="2:12" x14ac:dyDescent="0.25">
      <c r="B384" t="s">
        <v>27</v>
      </c>
      <c r="C384" s="2">
        <v>43068</v>
      </c>
      <c r="D384" s="4">
        <v>0.70833333333333304</v>
      </c>
      <c r="E384" t="s">
        <v>20</v>
      </c>
      <c r="F384" t="s">
        <v>9</v>
      </c>
      <c r="G384" t="s">
        <v>10</v>
      </c>
      <c r="I384" s="8">
        <f>IFERROR(VLOOKUP(Tabela1[[#This Row],[DDD]],#REF!,3,0),0)</f>
        <v>0</v>
      </c>
      <c r="J384" t="str">
        <f t="shared" si="15"/>
        <v>nov</v>
      </c>
      <c r="K384" t="str">
        <f t="shared" si="16"/>
        <v>2017</v>
      </c>
      <c r="L384" t="str">
        <f t="shared" si="17"/>
        <v>tarde</v>
      </c>
    </row>
    <row r="385" spans="2:12" x14ac:dyDescent="0.25">
      <c r="B385" t="s">
        <v>28</v>
      </c>
      <c r="C385" s="2">
        <v>42475</v>
      </c>
      <c r="D385" s="4">
        <v>0.75</v>
      </c>
      <c r="E385" t="s">
        <v>20</v>
      </c>
      <c r="F385" t="s">
        <v>13</v>
      </c>
      <c r="G385" t="s">
        <v>10</v>
      </c>
      <c r="I385" s="8">
        <f>IFERROR(VLOOKUP(Tabela1[[#This Row],[DDD]],#REF!,3,0),0)</f>
        <v>0</v>
      </c>
      <c r="J385" t="str">
        <f t="shared" si="15"/>
        <v>abr</v>
      </c>
      <c r="K385" t="str">
        <f t="shared" si="16"/>
        <v>2016</v>
      </c>
      <c r="L385" t="str">
        <f t="shared" si="17"/>
        <v>tarde</v>
      </c>
    </row>
    <row r="386" spans="2:12" x14ac:dyDescent="0.25">
      <c r="B386" t="s">
        <v>29</v>
      </c>
      <c r="C386" s="2">
        <v>43060</v>
      </c>
      <c r="D386" s="4">
        <v>0.33333333333333331</v>
      </c>
      <c r="E386" t="s">
        <v>20</v>
      </c>
      <c r="F386" t="s">
        <v>16</v>
      </c>
      <c r="G386" t="s">
        <v>10</v>
      </c>
      <c r="I386" s="8">
        <f>IFERROR(VLOOKUP(Tabela1[[#This Row],[DDD]],#REF!,3,0),0)</f>
        <v>0</v>
      </c>
      <c r="J386" t="str">
        <f t="shared" si="15"/>
        <v>nov</v>
      </c>
      <c r="K386" t="str">
        <f t="shared" si="16"/>
        <v>2017</v>
      </c>
      <c r="L386" t="str">
        <f t="shared" si="17"/>
        <v>manhã</v>
      </c>
    </row>
    <row r="387" spans="2:12" x14ac:dyDescent="0.25">
      <c r="B387" t="s">
        <v>30</v>
      </c>
      <c r="C387" s="2">
        <v>43372</v>
      </c>
      <c r="D387" s="4">
        <v>0.375</v>
      </c>
      <c r="E387" t="s">
        <v>20</v>
      </c>
      <c r="F387" t="s">
        <v>9</v>
      </c>
      <c r="G387" t="s">
        <v>10</v>
      </c>
      <c r="I387" s="8">
        <f>IFERROR(VLOOKUP(Tabela1[[#This Row],[DDD]],#REF!,3,0),0)</f>
        <v>0</v>
      </c>
      <c r="J387" t="str">
        <f t="shared" ref="J387:J450" si="18">TEXT(C387,"mmm")</f>
        <v>set</v>
      </c>
      <c r="K387" t="str">
        <f t="shared" ref="K387:K450" si="19">TEXT(C387,"aaaa")</f>
        <v>2018</v>
      </c>
      <c r="L387" t="str">
        <f t="shared" ref="L387:L450" si="20">IF(VALUE(TEXT(D387,"hh"))&lt;=12,"manhã","tarde")</f>
        <v>manhã</v>
      </c>
    </row>
    <row r="388" spans="2:12" x14ac:dyDescent="0.25">
      <c r="B388" t="s">
        <v>31</v>
      </c>
      <c r="C388" s="2">
        <v>43292</v>
      </c>
      <c r="D388" s="4">
        <v>0.41666666666666702</v>
      </c>
      <c r="E388" t="s">
        <v>20</v>
      </c>
      <c r="F388" t="s">
        <v>13</v>
      </c>
      <c r="G388" t="s">
        <v>10</v>
      </c>
      <c r="I388" s="8">
        <f>IFERROR(VLOOKUP(Tabela1[[#This Row],[DDD]],#REF!,3,0),0)</f>
        <v>0</v>
      </c>
      <c r="J388" t="str">
        <f t="shared" si="18"/>
        <v>jul</v>
      </c>
      <c r="K388" t="str">
        <f t="shared" si="19"/>
        <v>2018</v>
      </c>
      <c r="L388" t="str">
        <f t="shared" si="20"/>
        <v>manhã</v>
      </c>
    </row>
    <row r="389" spans="2:12" x14ac:dyDescent="0.25">
      <c r="B389" t="s">
        <v>32</v>
      </c>
      <c r="C389" s="2">
        <v>42829</v>
      </c>
      <c r="D389" s="4">
        <v>0.45833333333333298</v>
      </c>
      <c r="E389" t="s">
        <v>20</v>
      </c>
      <c r="F389" t="s">
        <v>16</v>
      </c>
      <c r="G389" t="s">
        <v>10</v>
      </c>
      <c r="I389" s="8">
        <f>IFERROR(VLOOKUP(Tabela1[[#This Row],[DDD]],#REF!,3,0),0)</f>
        <v>0</v>
      </c>
      <c r="J389" t="str">
        <f t="shared" si="18"/>
        <v>abr</v>
      </c>
      <c r="K389" t="str">
        <f t="shared" si="19"/>
        <v>2017</v>
      </c>
      <c r="L389" t="str">
        <f t="shared" si="20"/>
        <v>manhã</v>
      </c>
    </row>
    <row r="390" spans="2:12" x14ac:dyDescent="0.25">
      <c r="B390" t="s">
        <v>33</v>
      </c>
      <c r="C390" s="2">
        <v>42678</v>
      </c>
      <c r="D390" s="4">
        <v>0.5</v>
      </c>
      <c r="E390" t="s">
        <v>18</v>
      </c>
      <c r="F390" t="s">
        <v>9</v>
      </c>
      <c r="G390" t="s">
        <v>25</v>
      </c>
      <c r="I390" s="8">
        <f>IFERROR(VLOOKUP(Tabela1[[#This Row],[DDD]],#REF!,3,0),0)</f>
        <v>0</v>
      </c>
      <c r="J390" t="str">
        <f t="shared" si="18"/>
        <v>nov</v>
      </c>
      <c r="K390" t="str">
        <f t="shared" si="19"/>
        <v>2016</v>
      </c>
      <c r="L390" t="str">
        <f t="shared" si="20"/>
        <v>manhã</v>
      </c>
    </row>
    <row r="391" spans="2:12" x14ac:dyDescent="0.25">
      <c r="B391" t="s">
        <v>34</v>
      </c>
      <c r="C391" s="2">
        <v>43375</v>
      </c>
      <c r="D391" s="4">
        <v>0.54166666666666596</v>
      </c>
      <c r="E391" t="s">
        <v>18</v>
      </c>
      <c r="F391" t="s">
        <v>13</v>
      </c>
      <c r="G391" t="s">
        <v>10</v>
      </c>
      <c r="I391" s="8">
        <f>IFERROR(VLOOKUP(Tabela1[[#This Row],[DDD]],#REF!,3,0),0)</f>
        <v>0</v>
      </c>
      <c r="J391" t="str">
        <f t="shared" si="18"/>
        <v>out</v>
      </c>
      <c r="K391" t="str">
        <f t="shared" si="19"/>
        <v>2018</v>
      </c>
      <c r="L391" t="str">
        <f t="shared" si="20"/>
        <v>tarde</v>
      </c>
    </row>
    <row r="392" spans="2:12" x14ac:dyDescent="0.25">
      <c r="B392" t="s">
        <v>35</v>
      </c>
      <c r="C392" s="2">
        <v>42926</v>
      </c>
      <c r="D392" s="4">
        <v>0.58333333333333304</v>
      </c>
      <c r="E392" t="s">
        <v>18</v>
      </c>
      <c r="F392" t="s">
        <v>16</v>
      </c>
      <c r="G392" t="s">
        <v>10</v>
      </c>
      <c r="I392" s="8">
        <f>IFERROR(VLOOKUP(Tabela1[[#This Row],[DDD]],#REF!,3,0),0)</f>
        <v>0</v>
      </c>
      <c r="J392" t="str">
        <f t="shared" si="18"/>
        <v>jul</v>
      </c>
      <c r="K392" t="str">
        <f t="shared" si="19"/>
        <v>2017</v>
      </c>
      <c r="L392" t="str">
        <f t="shared" si="20"/>
        <v>tarde</v>
      </c>
    </row>
    <row r="393" spans="2:12" x14ac:dyDescent="0.25">
      <c r="B393" t="s">
        <v>36</v>
      </c>
      <c r="C393" s="2">
        <v>43301</v>
      </c>
      <c r="D393" s="4">
        <v>0.625</v>
      </c>
      <c r="E393" t="s">
        <v>18</v>
      </c>
      <c r="F393" t="s">
        <v>9</v>
      </c>
      <c r="G393" t="s">
        <v>10</v>
      </c>
      <c r="I393" s="8">
        <f>IFERROR(VLOOKUP(Tabela1[[#This Row],[DDD]],#REF!,3,0),0)</f>
        <v>0</v>
      </c>
      <c r="J393" t="str">
        <f t="shared" si="18"/>
        <v>jul</v>
      </c>
      <c r="K393" t="str">
        <f t="shared" si="19"/>
        <v>2018</v>
      </c>
      <c r="L393" t="str">
        <f t="shared" si="20"/>
        <v>tarde</v>
      </c>
    </row>
    <row r="394" spans="2:12" x14ac:dyDescent="0.25">
      <c r="B394" t="s">
        <v>37</v>
      </c>
      <c r="C394" s="2">
        <v>43030</v>
      </c>
      <c r="D394" s="4">
        <v>0.66666666666666596</v>
      </c>
      <c r="E394" t="s">
        <v>18</v>
      </c>
      <c r="F394" t="s">
        <v>13</v>
      </c>
      <c r="G394" t="s">
        <v>10</v>
      </c>
      <c r="I394" s="8">
        <f>IFERROR(VLOOKUP(Tabela1[[#This Row],[DDD]],#REF!,3,0),0)</f>
        <v>0</v>
      </c>
      <c r="J394" t="str">
        <f t="shared" si="18"/>
        <v>out</v>
      </c>
      <c r="K394" t="str">
        <f t="shared" si="19"/>
        <v>2017</v>
      </c>
      <c r="L394" t="str">
        <f t="shared" si="20"/>
        <v>tarde</v>
      </c>
    </row>
    <row r="395" spans="2:12" x14ac:dyDescent="0.25">
      <c r="B395" t="s">
        <v>38</v>
      </c>
      <c r="C395" s="2">
        <v>42636</v>
      </c>
      <c r="D395" s="4">
        <v>0.70833333333333304</v>
      </c>
      <c r="E395" t="s">
        <v>18</v>
      </c>
      <c r="F395" t="s">
        <v>16</v>
      </c>
      <c r="G395" t="s">
        <v>10</v>
      </c>
      <c r="I395" s="8">
        <f>IFERROR(VLOOKUP(Tabela1[[#This Row],[DDD]],#REF!,3,0),0)</f>
        <v>0</v>
      </c>
      <c r="J395" t="str">
        <f t="shared" si="18"/>
        <v>set</v>
      </c>
      <c r="K395" t="str">
        <f t="shared" si="19"/>
        <v>2016</v>
      </c>
      <c r="L395" t="str">
        <f t="shared" si="20"/>
        <v>tarde</v>
      </c>
    </row>
    <row r="396" spans="2:12" x14ac:dyDescent="0.25">
      <c r="B396" t="s">
        <v>39</v>
      </c>
      <c r="C396" s="2">
        <v>42090</v>
      </c>
      <c r="D396" s="4">
        <v>0.75</v>
      </c>
      <c r="E396" t="s">
        <v>18</v>
      </c>
      <c r="F396" t="s">
        <v>9</v>
      </c>
      <c r="G396" t="s">
        <v>25</v>
      </c>
      <c r="I396" s="8">
        <f>IFERROR(VLOOKUP(Tabela1[[#This Row],[DDD]],#REF!,3,0),0)</f>
        <v>0</v>
      </c>
      <c r="J396" t="str">
        <f t="shared" si="18"/>
        <v>mar</v>
      </c>
      <c r="K396" t="str">
        <f t="shared" si="19"/>
        <v>2015</v>
      </c>
      <c r="L396" t="str">
        <f t="shared" si="20"/>
        <v>tarde</v>
      </c>
    </row>
    <row r="397" spans="2:12" x14ac:dyDescent="0.25">
      <c r="B397" t="s">
        <v>40</v>
      </c>
      <c r="C397" s="2">
        <v>42105</v>
      </c>
      <c r="D397" s="4">
        <v>0.33333333333333331</v>
      </c>
      <c r="E397" t="s">
        <v>18</v>
      </c>
      <c r="F397" t="s">
        <v>13</v>
      </c>
      <c r="G397" t="s">
        <v>10</v>
      </c>
      <c r="I397" s="8">
        <f>IFERROR(VLOOKUP(Tabela1[[#This Row],[DDD]],#REF!,3,0),0)</f>
        <v>0</v>
      </c>
      <c r="J397" t="str">
        <f t="shared" si="18"/>
        <v>abr</v>
      </c>
      <c r="K397" t="str">
        <f t="shared" si="19"/>
        <v>2015</v>
      </c>
      <c r="L397" t="str">
        <f t="shared" si="20"/>
        <v>manhã</v>
      </c>
    </row>
    <row r="398" spans="2:12" x14ac:dyDescent="0.25">
      <c r="B398" t="s">
        <v>41</v>
      </c>
      <c r="C398" s="2">
        <v>42675</v>
      </c>
      <c r="D398" s="4">
        <v>0.375</v>
      </c>
      <c r="E398" t="s">
        <v>18</v>
      </c>
      <c r="F398" t="s">
        <v>16</v>
      </c>
      <c r="G398" t="s">
        <v>10</v>
      </c>
      <c r="I398" s="8">
        <f>IFERROR(VLOOKUP(Tabela1[[#This Row],[DDD]],#REF!,3,0),0)</f>
        <v>0</v>
      </c>
      <c r="J398" t="str">
        <f t="shared" si="18"/>
        <v>nov</v>
      </c>
      <c r="K398" t="str">
        <f t="shared" si="19"/>
        <v>2016</v>
      </c>
      <c r="L398" t="str">
        <f t="shared" si="20"/>
        <v>manhã</v>
      </c>
    </row>
    <row r="399" spans="2:12" x14ac:dyDescent="0.25">
      <c r="B399" t="s">
        <v>42</v>
      </c>
      <c r="C399" s="2">
        <v>42426</v>
      </c>
      <c r="D399" s="4">
        <v>0.41666666666666702</v>
      </c>
      <c r="E399" t="s">
        <v>18</v>
      </c>
      <c r="F399" t="s">
        <v>9</v>
      </c>
      <c r="G399" t="s">
        <v>10</v>
      </c>
      <c r="I399" s="8">
        <f>IFERROR(VLOOKUP(Tabela1[[#This Row],[DDD]],#REF!,3,0),0)</f>
        <v>0</v>
      </c>
      <c r="J399" t="str">
        <f t="shared" si="18"/>
        <v>fev</v>
      </c>
      <c r="K399" t="str">
        <f t="shared" si="19"/>
        <v>2016</v>
      </c>
      <c r="L399" t="str">
        <f t="shared" si="20"/>
        <v>manhã</v>
      </c>
    </row>
    <row r="400" spans="2:12" x14ac:dyDescent="0.25">
      <c r="B400" t="s">
        <v>43</v>
      </c>
      <c r="C400" s="2">
        <v>42684</v>
      </c>
      <c r="D400" s="4">
        <v>0.45833333333333298</v>
      </c>
      <c r="E400" t="s">
        <v>18</v>
      </c>
      <c r="F400" t="s">
        <v>13</v>
      </c>
      <c r="G400" t="s">
        <v>10</v>
      </c>
      <c r="I400" s="8">
        <f>IFERROR(VLOOKUP(Tabela1[[#This Row],[DDD]],#REF!,3,0),0)</f>
        <v>0</v>
      </c>
      <c r="J400" t="str">
        <f t="shared" si="18"/>
        <v>nov</v>
      </c>
      <c r="K400" t="str">
        <f t="shared" si="19"/>
        <v>2016</v>
      </c>
      <c r="L400" t="str">
        <f t="shared" si="20"/>
        <v>manhã</v>
      </c>
    </row>
    <row r="401" spans="2:12" x14ac:dyDescent="0.25">
      <c r="B401" t="s">
        <v>44</v>
      </c>
      <c r="C401" s="2">
        <v>42259</v>
      </c>
      <c r="D401" s="4">
        <v>0.5</v>
      </c>
      <c r="E401" t="s">
        <v>18</v>
      </c>
      <c r="F401" t="s">
        <v>16</v>
      </c>
      <c r="G401" t="s">
        <v>10</v>
      </c>
      <c r="I401" s="8">
        <f>IFERROR(VLOOKUP(Tabela1[[#This Row],[DDD]],#REF!,3,0),0)</f>
        <v>0</v>
      </c>
      <c r="J401" t="str">
        <f t="shared" si="18"/>
        <v>set</v>
      </c>
      <c r="K401" t="str">
        <f t="shared" si="19"/>
        <v>2015</v>
      </c>
      <c r="L401" t="str">
        <f t="shared" si="20"/>
        <v>manhã</v>
      </c>
    </row>
    <row r="402" spans="2:12" x14ac:dyDescent="0.25">
      <c r="B402" t="s">
        <v>45</v>
      </c>
      <c r="C402" s="2">
        <v>43385</v>
      </c>
      <c r="D402" s="4">
        <v>0.54166666666666596</v>
      </c>
      <c r="E402" t="s">
        <v>18</v>
      </c>
      <c r="F402" t="s">
        <v>9</v>
      </c>
      <c r="G402" t="s">
        <v>25</v>
      </c>
      <c r="I402" s="8">
        <f>IFERROR(VLOOKUP(Tabela1[[#This Row],[DDD]],#REF!,3,0),0)</f>
        <v>0</v>
      </c>
      <c r="J402" t="str">
        <f t="shared" si="18"/>
        <v>out</v>
      </c>
      <c r="K402" t="str">
        <f t="shared" si="19"/>
        <v>2018</v>
      </c>
      <c r="L402" t="str">
        <f t="shared" si="20"/>
        <v>tarde</v>
      </c>
    </row>
    <row r="403" spans="2:12" x14ac:dyDescent="0.25">
      <c r="B403" t="s">
        <v>46</v>
      </c>
      <c r="C403" s="2">
        <v>42207</v>
      </c>
      <c r="D403" s="4">
        <v>0.58333333333333304</v>
      </c>
      <c r="E403" t="s">
        <v>18</v>
      </c>
      <c r="F403" t="s">
        <v>13</v>
      </c>
      <c r="G403" t="s">
        <v>10</v>
      </c>
      <c r="I403" s="8">
        <f>IFERROR(VLOOKUP(Tabela1[[#This Row],[DDD]],#REF!,3,0),0)</f>
        <v>0</v>
      </c>
      <c r="J403" t="str">
        <f t="shared" si="18"/>
        <v>jul</v>
      </c>
      <c r="K403" t="str">
        <f t="shared" si="19"/>
        <v>2015</v>
      </c>
      <c r="L403" t="str">
        <f t="shared" si="20"/>
        <v>tarde</v>
      </c>
    </row>
    <row r="404" spans="2:12" x14ac:dyDescent="0.25">
      <c r="B404" t="s">
        <v>47</v>
      </c>
      <c r="C404" s="2">
        <v>43160</v>
      </c>
      <c r="D404" s="4">
        <v>0.625</v>
      </c>
      <c r="E404" t="s">
        <v>22</v>
      </c>
      <c r="F404" t="s">
        <v>16</v>
      </c>
      <c r="G404" t="s">
        <v>10</v>
      </c>
      <c r="I404" s="8">
        <f>IFERROR(VLOOKUP(Tabela1[[#This Row],[DDD]],#REF!,3,0),0)</f>
        <v>0</v>
      </c>
      <c r="J404" t="str">
        <f t="shared" si="18"/>
        <v>mar</v>
      </c>
      <c r="K404" t="str">
        <f t="shared" si="19"/>
        <v>2018</v>
      </c>
      <c r="L404" t="str">
        <f t="shared" si="20"/>
        <v>tarde</v>
      </c>
    </row>
    <row r="405" spans="2:12" x14ac:dyDescent="0.25">
      <c r="B405" t="s">
        <v>48</v>
      </c>
      <c r="C405" s="2">
        <v>42349</v>
      </c>
      <c r="D405" s="4">
        <v>0.66666666666666596</v>
      </c>
      <c r="E405" t="s">
        <v>8</v>
      </c>
      <c r="F405" t="s">
        <v>9</v>
      </c>
      <c r="G405" t="s">
        <v>10</v>
      </c>
      <c r="I405" s="8">
        <f>IFERROR(VLOOKUP(Tabela1[[#This Row],[DDD]],#REF!,3,0),0)</f>
        <v>0</v>
      </c>
      <c r="J405" t="str">
        <f t="shared" si="18"/>
        <v>dez</v>
      </c>
      <c r="K405" t="str">
        <f t="shared" si="19"/>
        <v>2015</v>
      </c>
      <c r="L405" t="str">
        <f t="shared" si="20"/>
        <v>tarde</v>
      </c>
    </row>
    <row r="406" spans="2:12" x14ac:dyDescent="0.25">
      <c r="B406" t="s">
        <v>49</v>
      </c>
      <c r="C406" s="2">
        <v>43210</v>
      </c>
      <c r="D406" s="4">
        <v>0.70833333333333304</v>
      </c>
      <c r="E406" t="s">
        <v>12</v>
      </c>
      <c r="F406" t="s">
        <v>13</v>
      </c>
      <c r="G406" t="s">
        <v>10</v>
      </c>
      <c r="I406" s="8">
        <f>IFERROR(VLOOKUP(Tabela1[[#This Row],[DDD]],#REF!,3,0),0)</f>
        <v>0</v>
      </c>
      <c r="J406" t="str">
        <f t="shared" si="18"/>
        <v>abr</v>
      </c>
      <c r="K406" t="str">
        <f t="shared" si="19"/>
        <v>2018</v>
      </c>
      <c r="L406" t="str">
        <f t="shared" si="20"/>
        <v>tarde</v>
      </c>
    </row>
    <row r="407" spans="2:12" x14ac:dyDescent="0.25">
      <c r="B407" t="s">
        <v>50</v>
      </c>
      <c r="C407" s="2">
        <v>43202</v>
      </c>
      <c r="D407" s="4">
        <v>0.75</v>
      </c>
      <c r="E407" t="s">
        <v>12</v>
      </c>
      <c r="F407" t="s">
        <v>16</v>
      </c>
      <c r="G407" t="s">
        <v>10</v>
      </c>
      <c r="I407" s="8">
        <f>IFERROR(VLOOKUP(Tabela1[[#This Row],[DDD]],#REF!,3,0),0)</f>
        <v>0</v>
      </c>
      <c r="J407" t="str">
        <f t="shared" si="18"/>
        <v>abr</v>
      </c>
      <c r="K407" t="str">
        <f t="shared" si="19"/>
        <v>2018</v>
      </c>
      <c r="L407" t="str">
        <f t="shared" si="20"/>
        <v>tarde</v>
      </c>
    </row>
    <row r="408" spans="2:12" x14ac:dyDescent="0.25">
      <c r="B408" t="s">
        <v>51</v>
      </c>
      <c r="C408" s="2">
        <v>42292</v>
      </c>
      <c r="D408" s="4">
        <v>0.33333333333333331</v>
      </c>
      <c r="E408" t="s">
        <v>12</v>
      </c>
      <c r="F408" t="s">
        <v>9</v>
      </c>
      <c r="G408" t="s">
        <v>25</v>
      </c>
      <c r="I408" s="8">
        <f>IFERROR(VLOOKUP(Tabela1[[#This Row],[DDD]],#REF!,3,0),0)</f>
        <v>0</v>
      </c>
      <c r="J408" t="str">
        <f t="shared" si="18"/>
        <v>out</v>
      </c>
      <c r="K408" t="str">
        <f t="shared" si="19"/>
        <v>2015</v>
      </c>
      <c r="L408" t="str">
        <f t="shared" si="20"/>
        <v>manhã</v>
      </c>
    </row>
    <row r="409" spans="2:12" x14ac:dyDescent="0.25">
      <c r="B409" t="s">
        <v>52</v>
      </c>
      <c r="C409" s="2">
        <v>43169</v>
      </c>
      <c r="D409" s="4">
        <v>0.375</v>
      </c>
      <c r="E409" t="s">
        <v>8</v>
      </c>
      <c r="F409" t="s">
        <v>13</v>
      </c>
      <c r="G409" t="s">
        <v>10</v>
      </c>
      <c r="I409" s="8">
        <f>IFERROR(VLOOKUP(Tabela1[[#This Row],[DDD]],#REF!,3,0),0)</f>
        <v>0</v>
      </c>
      <c r="J409" t="str">
        <f t="shared" si="18"/>
        <v>mar</v>
      </c>
      <c r="K409" t="str">
        <f t="shared" si="19"/>
        <v>2018</v>
      </c>
      <c r="L409" t="str">
        <f t="shared" si="20"/>
        <v>manhã</v>
      </c>
    </row>
    <row r="410" spans="2:12" x14ac:dyDescent="0.25">
      <c r="B410" t="s">
        <v>53</v>
      </c>
      <c r="C410" s="2">
        <v>42166</v>
      </c>
      <c r="D410" s="4">
        <v>0.41666666666666702</v>
      </c>
      <c r="E410" t="s">
        <v>8</v>
      </c>
      <c r="F410" t="s">
        <v>16</v>
      </c>
      <c r="G410" t="s">
        <v>10</v>
      </c>
      <c r="I410" s="8">
        <f>IFERROR(VLOOKUP(Tabela1[[#This Row],[DDD]],#REF!,3,0),0)</f>
        <v>0</v>
      </c>
      <c r="J410" t="str">
        <f t="shared" si="18"/>
        <v>jun</v>
      </c>
      <c r="K410" t="str">
        <f t="shared" si="19"/>
        <v>2015</v>
      </c>
      <c r="L410" t="str">
        <f t="shared" si="20"/>
        <v>manhã</v>
      </c>
    </row>
    <row r="411" spans="2:12" x14ac:dyDescent="0.25">
      <c r="B411" t="s">
        <v>54</v>
      </c>
      <c r="C411" s="2">
        <v>42108</v>
      </c>
      <c r="D411" s="4">
        <v>0.45833333333333298</v>
      </c>
      <c r="E411" t="s">
        <v>8</v>
      </c>
      <c r="F411" t="s">
        <v>9</v>
      </c>
      <c r="G411" t="s">
        <v>10</v>
      </c>
      <c r="I411" s="8">
        <f>IFERROR(VLOOKUP(Tabela1[[#This Row],[DDD]],#REF!,3,0),0)</f>
        <v>0</v>
      </c>
      <c r="J411" t="str">
        <f t="shared" si="18"/>
        <v>abr</v>
      </c>
      <c r="K411" t="str">
        <f t="shared" si="19"/>
        <v>2015</v>
      </c>
      <c r="L411" t="str">
        <f t="shared" si="20"/>
        <v>manhã</v>
      </c>
    </row>
    <row r="412" spans="2:12" x14ac:dyDescent="0.25">
      <c r="B412" t="s">
        <v>55</v>
      </c>
      <c r="C412" s="2">
        <v>42982</v>
      </c>
      <c r="D412" s="4">
        <v>0.5</v>
      </c>
      <c r="E412" t="s">
        <v>8</v>
      </c>
      <c r="F412" t="s">
        <v>13</v>
      </c>
      <c r="G412" t="s">
        <v>10</v>
      </c>
      <c r="I412" s="8">
        <f>IFERROR(VLOOKUP(Tabela1[[#This Row],[DDD]],#REF!,3,0),0)</f>
        <v>0</v>
      </c>
      <c r="J412" t="str">
        <f t="shared" si="18"/>
        <v>set</v>
      </c>
      <c r="K412" t="str">
        <f t="shared" si="19"/>
        <v>2017</v>
      </c>
      <c r="L412" t="str">
        <f t="shared" si="20"/>
        <v>manhã</v>
      </c>
    </row>
    <row r="413" spans="2:12" x14ac:dyDescent="0.25">
      <c r="B413" t="s">
        <v>56</v>
      </c>
      <c r="C413" s="2">
        <v>43203</v>
      </c>
      <c r="D413" s="4">
        <v>0.54166666666666596</v>
      </c>
      <c r="E413" t="s">
        <v>20</v>
      </c>
      <c r="F413" t="s">
        <v>16</v>
      </c>
      <c r="G413" t="s">
        <v>10</v>
      </c>
      <c r="I413" s="8">
        <f>IFERROR(VLOOKUP(Tabela1[[#This Row],[DDD]],#REF!,3,0),0)</f>
        <v>0</v>
      </c>
      <c r="J413" t="str">
        <f t="shared" si="18"/>
        <v>abr</v>
      </c>
      <c r="K413" t="str">
        <f t="shared" si="19"/>
        <v>2018</v>
      </c>
      <c r="L413" t="str">
        <f t="shared" si="20"/>
        <v>tarde</v>
      </c>
    </row>
    <row r="414" spans="2:12" x14ac:dyDescent="0.25">
      <c r="B414" t="s">
        <v>57</v>
      </c>
      <c r="C414" s="2">
        <v>43326</v>
      </c>
      <c r="D414" s="4">
        <v>0.58333333333333304</v>
      </c>
      <c r="E414" t="s">
        <v>20</v>
      </c>
      <c r="F414" t="s">
        <v>9</v>
      </c>
      <c r="G414" t="s">
        <v>25</v>
      </c>
      <c r="I414" s="8">
        <f>IFERROR(VLOOKUP(Tabela1[[#This Row],[DDD]],#REF!,3,0),0)</f>
        <v>0</v>
      </c>
      <c r="J414" t="str">
        <f t="shared" si="18"/>
        <v>ago</v>
      </c>
      <c r="K414" t="str">
        <f t="shared" si="19"/>
        <v>2018</v>
      </c>
      <c r="L414" t="str">
        <f t="shared" si="20"/>
        <v>tarde</v>
      </c>
    </row>
    <row r="415" spans="2:12" x14ac:dyDescent="0.25">
      <c r="B415" t="s">
        <v>58</v>
      </c>
      <c r="C415" s="2">
        <v>42895</v>
      </c>
      <c r="D415" s="4">
        <v>0.625</v>
      </c>
      <c r="E415" t="s">
        <v>20</v>
      </c>
      <c r="F415" t="s">
        <v>13</v>
      </c>
      <c r="G415" t="s">
        <v>10</v>
      </c>
      <c r="I415" s="8">
        <f>IFERROR(VLOOKUP(Tabela1[[#This Row],[DDD]],#REF!,3,0),0)</f>
        <v>0</v>
      </c>
      <c r="J415" t="str">
        <f t="shared" si="18"/>
        <v>jun</v>
      </c>
      <c r="K415" t="str">
        <f t="shared" si="19"/>
        <v>2017</v>
      </c>
      <c r="L415" t="str">
        <f t="shared" si="20"/>
        <v>tarde</v>
      </c>
    </row>
    <row r="416" spans="2:12" x14ac:dyDescent="0.25">
      <c r="B416" t="s">
        <v>59</v>
      </c>
      <c r="C416" s="2">
        <v>42526</v>
      </c>
      <c r="D416" s="4">
        <v>0.66666666666666596</v>
      </c>
      <c r="E416" t="s">
        <v>20</v>
      </c>
      <c r="F416" t="s">
        <v>16</v>
      </c>
      <c r="G416" t="s">
        <v>10</v>
      </c>
      <c r="I416" s="8">
        <f>IFERROR(VLOOKUP(Tabela1[[#This Row],[DDD]],#REF!,3,0),0)</f>
        <v>0</v>
      </c>
      <c r="J416" t="str">
        <f t="shared" si="18"/>
        <v>jun</v>
      </c>
      <c r="K416" t="str">
        <f t="shared" si="19"/>
        <v>2016</v>
      </c>
      <c r="L416" t="str">
        <f t="shared" si="20"/>
        <v>tarde</v>
      </c>
    </row>
    <row r="417" spans="2:12" x14ac:dyDescent="0.25">
      <c r="B417" t="s">
        <v>60</v>
      </c>
      <c r="C417" s="2">
        <v>42752</v>
      </c>
      <c r="D417" s="4">
        <v>0.70833333333333304</v>
      </c>
      <c r="E417" t="s">
        <v>20</v>
      </c>
      <c r="F417" t="s">
        <v>9</v>
      </c>
      <c r="G417" t="s">
        <v>10</v>
      </c>
      <c r="I417" s="8">
        <f>IFERROR(VLOOKUP(Tabela1[[#This Row],[DDD]],#REF!,3,0),0)</f>
        <v>0</v>
      </c>
      <c r="J417" t="str">
        <f t="shared" si="18"/>
        <v>jan</v>
      </c>
      <c r="K417" t="str">
        <f t="shared" si="19"/>
        <v>2017</v>
      </c>
      <c r="L417" t="str">
        <f t="shared" si="20"/>
        <v>tarde</v>
      </c>
    </row>
    <row r="418" spans="2:12" x14ac:dyDescent="0.25">
      <c r="B418" t="s">
        <v>61</v>
      </c>
      <c r="C418" s="2">
        <v>43008</v>
      </c>
      <c r="D418" s="4">
        <v>0.75</v>
      </c>
      <c r="E418" t="s">
        <v>20</v>
      </c>
      <c r="F418" t="s">
        <v>13</v>
      </c>
      <c r="G418" t="s">
        <v>10</v>
      </c>
      <c r="I418" s="8">
        <f>IFERROR(VLOOKUP(Tabela1[[#This Row],[DDD]],#REF!,3,0),0)</f>
        <v>0</v>
      </c>
      <c r="J418" t="str">
        <f t="shared" si="18"/>
        <v>set</v>
      </c>
      <c r="K418" t="str">
        <f t="shared" si="19"/>
        <v>2017</v>
      </c>
      <c r="L418" t="str">
        <f t="shared" si="20"/>
        <v>tarde</v>
      </c>
    </row>
    <row r="419" spans="2:12" x14ac:dyDescent="0.25">
      <c r="B419" t="s">
        <v>62</v>
      </c>
      <c r="C419" s="2">
        <v>42715</v>
      </c>
      <c r="D419" s="4">
        <v>0.33333333333333331</v>
      </c>
      <c r="E419" t="s">
        <v>20</v>
      </c>
      <c r="F419" t="s">
        <v>16</v>
      </c>
      <c r="G419" t="s">
        <v>10</v>
      </c>
      <c r="I419" s="8">
        <f>IFERROR(VLOOKUP(Tabela1[[#This Row],[DDD]],#REF!,3,0),0)</f>
        <v>0</v>
      </c>
      <c r="J419" t="str">
        <f t="shared" si="18"/>
        <v>dez</v>
      </c>
      <c r="K419" t="str">
        <f t="shared" si="19"/>
        <v>2016</v>
      </c>
      <c r="L419" t="str">
        <f t="shared" si="20"/>
        <v>manhã</v>
      </c>
    </row>
    <row r="420" spans="2:12" x14ac:dyDescent="0.25">
      <c r="B420" t="s">
        <v>63</v>
      </c>
      <c r="C420" s="2">
        <v>43384</v>
      </c>
      <c r="D420" s="4">
        <v>0.375</v>
      </c>
      <c r="E420" t="s">
        <v>20</v>
      </c>
      <c r="F420" t="s">
        <v>9</v>
      </c>
      <c r="G420" t="s">
        <v>25</v>
      </c>
      <c r="I420" s="8">
        <f>IFERROR(VLOOKUP(Tabela1[[#This Row],[DDD]],#REF!,3,0),0)</f>
        <v>0</v>
      </c>
      <c r="J420" t="str">
        <f t="shared" si="18"/>
        <v>out</v>
      </c>
      <c r="K420" t="str">
        <f t="shared" si="19"/>
        <v>2018</v>
      </c>
      <c r="L420" t="str">
        <f t="shared" si="20"/>
        <v>manhã</v>
      </c>
    </row>
    <row r="421" spans="2:12" x14ac:dyDescent="0.25">
      <c r="B421" t="s">
        <v>64</v>
      </c>
      <c r="C421" s="2">
        <v>42375</v>
      </c>
      <c r="D421" s="4">
        <v>0.41666666666666702</v>
      </c>
      <c r="E421" t="s">
        <v>20</v>
      </c>
      <c r="F421" t="s">
        <v>13</v>
      </c>
      <c r="G421" t="s">
        <v>10</v>
      </c>
      <c r="I421" s="8">
        <f>IFERROR(VLOOKUP(Tabela1[[#This Row],[DDD]],#REF!,3,0),0)</f>
        <v>0</v>
      </c>
      <c r="J421" t="str">
        <f t="shared" si="18"/>
        <v>jan</v>
      </c>
      <c r="K421" t="str">
        <f t="shared" si="19"/>
        <v>2016</v>
      </c>
      <c r="L421" t="str">
        <f t="shared" si="20"/>
        <v>manhã</v>
      </c>
    </row>
    <row r="422" spans="2:12" x14ac:dyDescent="0.25">
      <c r="B422" t="s">
        <v>65</v>
      </c>
      <c r="C422" s="2">
        <v>43154</v>
      </c>
      <c r="D422" s="4">
        <v>0.45833333333333298</v>
      </c>
      <c r="E422" t="s">
        <v>20</v>
      </c>
      <c r="F422" t="s">
        <v>16</v>
      </c>
      <c r="G422" t="s">
        <v>10</v>
      </c>
      <c r="I422" s="8">
        <f>IFERROR(VLOOKUP(Tabela1[[#This Row],[DDD]],#REF!,3,0),0)</f>
        <v>0</v>
      </c>
      <c r="J422" t="str">
        <f t="shared" si="18"/>
        <v>fev</v>
      </c>
      <c r="K422" t="str">
        <f t="shared" si="19"/>
        <v>2018</v>
      </c>
      <c r="L422" t="str">
        <f t="shared" si="20"/>
        <v>manhã</v>
      </c>
    </row>
    <row r="423" spans="2:12" x14ac:dyDescent="0.25">
      <c r="B423" t="s">
        <v>66</v>
      </c>
      <c r="C423" s="2">
        <v>42530</v>
      </c>
      <c r="D423" s="4">
        <v>0.5</v>
      </c>
      <c r="E423" t="s">
        <v>20</v>
      </c>
      <c r="F423" t="s">
        <v>9</v>
      </c>
      <c r="G423" t="s">
        <v>10</v>
      </c>
      <c r="I423" s="8">
        <f>IFERROR(VLOOKUP(Tabela1[[#This Row],[DDD]],#REF!,3,0),0)</f>
        <v>0</v>
      </c>
      <c r="J423" t="str">
        <f t="shared" si="18"/>
        <v>jun</v>
      </c>
      <c r="K423" t="str">
        <f t="shared" si="19"/>
        <v>2016</v>
      </c>
      <c r="L423" t="str">
        <f t="shared" si="20"/>
        <v>manhã</v>
      </c>
    </row>
    <row r="424" spans="2:12" x14ac:dyDescent="0.25">
      <c r="B424" t="s">
        <v>67</v>
      </c>
      <c r="C424" s="2">
        <v>42916</v>
      </c>
      <c r="D424" s="4">
        <v>0.54166666666666596</v>
      </c>
      <c r="E424" t="s">
        <v>18</v>
      </c>
      <c r="F424" t="s">
        <v>13</v>
      </c>
      <c r="G424" t="s">
        <v>10</v>
      </c>
      <c r="I424" s="8">
        <f>IFERROR(VLOOKUP(Tabela1[[#This Row],[DDD]],#REF!,3,0),0)</f>
        <v>0</v>
      </c>
      <c r="J424" t="str">
        <f t="shared" si="18"/>
        <v>jun</v>
      </c>
      <c r="K424" t="str">
        <f t="shared" si="19"/>
        <v>2017</v>
      </c>
      <c r="L424" t="str">
        <f t="shared" si="20"/>
        <v>tarde</v>
      </c>
    </row>
    <row r="425" spans="2:12" x14ac:dyDescent="0.25">
      <c r="B425" t="s">
        <v>68</v>
      </c>
      <c r="C425" s="2">
        <v>42675</v>
      </c>
      <c r="D425" s="4">
        <v>0.58333333333333304</v>
      </c>
      <c r="E425" t="s">
        <v>18</v>
      </c>
      <c r="F425" t="s">
        <v>16</v>
      </c>
      <c r="G425" t="s">
        <v>10</v>
      </c>
      <c r="I425" s="8">
        <f>IFERROR(VLOOKUP(Tabela1[[#This Row],[DDD]],#REF!,3,0),0)</f>
        <v>0</v>
      </c>
      <c r="J425" t="str">
        <f t="shared" si="18"/>
        <v>nov</v>
      </c>
      <c r="K425" t="str">
        <f t="shared" si="19"/>
        <v>2016</v>
      </c>
      <c r="L425" t="str">
        <f t="shared" si="20"/>
        <v>tarde</v>
      </c>
    </row>
    <row r="426" spans="2:12" x14ac:dyDescent="0.25">
      <c r="B426" t="s">
        <v>69</v>
      </c>
      <c r="C426" s="2">
        <v>43422</v>
      </c>
      <c r="D426" s="4">
        <v>0.625</v>
      </c>
      <c r="E426" t="s">
        <v>18</v>
      </c>
      <c r="F426" t="s">
        <v>9</v>
      </c>
      <c r="G426" t="s">
        <v>25</v>
      </c>
      <c r="I426" s="8">
        <f>IFERROR(VLOOKUP(Tabela1[[#This Row],[DDD]],#REF!,3,0),0)</f>
        <v>0</v>
      </c>
      <c r="J426" t="str">
        <f t="shared" si="18"/>
        <v>nov</v>
      </c>
      <c r="K426" t="str">
        <f t="shared" si="19"/>
        <v>2018</v>
      </c>
      <c r="L426" t="str">
        <f t="shared" si="20"/>
        <v>tarde</v>
      </c>
    </row>
    <row r="427" spans="2:12" x14ac:dyDescent="0.25">
      <c r="B427" t="s">
        <v>70</v>
      </c>
      <c r="C427" s="2">
        <v>42154</v>
      </c>
      <c r="D427" s="4">
        <v>0.66666666666666596</v>
      </c>
      <c r="E427" t="s">
        <v>18</v>
      </c>
      <c r="F427" t="s">
        <v>13</v>
      </c>
      <c r="G427" t="s">
        <v>10</v>
      </c>
      <c r="I427" s="8">
        <f>IFERROR(VLOOKUP(Tabela1[[#This Row],[DDD]],#REF!,3,0),0)</f>
        <v>0</v>
      </c>
      <c r="J427" t="str">
        <f t="shared" si="18"/>
        <v>mai</v>
      </c>
      <c r="K427" t="str">
        <f t="shared" si="19"/>
        <v>2015</v>
      </c>
      <c r="L427" t="str">
        <f t="shared" si="20"/>
        <v>tarde</v>
      </c>
    </row>
    <row r="428" spans="2:12" x14ac:dyDescent="0.25">
      <c r="B428" t="s">
        <v>71</v>
      </c>
      <c r="C428" s="2">
        <v>43099</v>
      </c>
      <c r="D428" s="4">
        <v>0.70833333333333304</v>
      </c>
      <c r="E428" t="s">
        <v>18</v>
      </c>
      <c r="F428" t="s">
        <v>16</v>
      </c>
      <c r="G428" t="s">
        <v>10</v>
      </c>
      <c r="I428" s="8">
        <f>IFERROR(VLOOKUP(Tabela1[[#This Row],[DDD]],#REF!,3,0),0)</f>
        <v>0</v>
      </c>
      <c r="J428" t="str">
        <f t="shared" si="18"/>
        <v>dez</v>
      </c>
      <c r="K428" t="str">
        <f t="shared" si="19"/>
        <v>2017</v>
      </c>
      <c r="L428" t="str">
        <f t="shared" si="20"/>
        <v>tarde</v>
      </c>
    </row>
    <row r="429" spans="2:12" x14ac:dyDescent="0.25">
      <c r="B429" t="s">
        <v>72</v>
      </c>
      <c r="C429" s="2">
        <v>43363</v>
      </c>
      <c r="D429" s="4">
        <v>0.75</v>
      </c>
      <c r="E429" t="s">
        <v>18</v>
      </c>
      <c r="F429" t="s">
        <v>9</v>
      </c>
      <c r="G429" t="s">
        <v>10</v>
      </c>
      <c r="I429" s="8">
        <f>IFERROR(VLOOKUP(Tabela1[[#This Row],[DDD]],#REF!,3,0),0)</f>
        <v>0</v>
      </c>
      <c r="J429" t="str">
        <f t="shared" si="18"/>
        <v>set</v>
      </c>
      <c r="K429" t="str">
        <f t="shared" si="19"/>
        <v>2018</v>
      </c>
      <c r="L429" t="str">
        <f t="shared" si="20"/>
        <v>tarde</v>
      </c>
    </row>
    <row r="430" spans="2:12" x14ac:dyDescent="0.25">
      <c r="B430" t="s">
        <v>73</v>
      </c>
      <c r="C430" s="2">
        <v>42961</v>
      </c>
      <c r="D430" s="4">
        <v>0.33333333333333331</v>
      </c>
      <c r="E430" t="s">
        <v>18</v>
      </c>
      <c r="F430" t="s">
        <v>13</v>
      </c>
      <c r="G430" t="s">
        <v>10</v>
      </c>
      <c r="I430" s="8">
        <f>IFERROR(VLOOKUP(Tabela1[[#This Row],[DDD]],#REF!,3,0),0)</f>
        <v>0</v>
      </c>
      <c r="J430" t="str">
        <f t="shared" si="18"/>
        <v>ago</v>
      </c>
      <c r="K430" t="str">
        <f t="shared" si="19"/>
        <v>2017</v>
      </c>
      <c r="L430" t="str">
        <f t="shared" si="20"/>
        <v>manhã</v>
      </c>
    </row>
    <row r="431" spans="2:12" x14ac:dyDescent="0.25">
      <c r="B431" t="s">
        <v>74</v>
      </c>
      <c r="C431" s="2">
        <v>43203</v>
      </c>
      <c r="D431" s="4">
        <v>0.375</v>
      </c>
      <c r="E431" t="s">
        <v>18</v>
      </c>
      <c r="F431" t="s">
        <v>16</v>
      </c>
      <c r="G431" t="s">
        <v>10</v>
      </c>
      <c r="I431" s="8">
        <f>IFERROR(VLOOKUP(Tabela1[[#This Row],[DDD]],#REF!,3,0),0)</f>
        <v>0</v>
      </c>
      <c r="J431" t="str">
        <f t="shared" si="18"/>
        <v>abr</v>
      </c>
      <c r="K431" t="str">
        <f t="shared" si="19"/>
        <v>2018</v>
      </c>
      <c r="L431" t="str">
        <f t="shared" si="20"/>
        <v>manhã</v>
      </c>
    </row>
    <row r="432" spans="2:12" x14ac:dyDescent="0.25">
      <c r="B432" t="s">
        <v>75</v>
      </c>
      <c r="C432" s="2">
        <v>42118</v>
      </c>
      <c r="D432" s="4">
        <v>0.41666666666666702</v>
      </c>
      <c r="E432" t="s">
        <v>18</v>
      </c>
      <c r="F432" t="s">
        <v>9</v>
      </c>
      <c r="G432" t="s">
        <v>25</v>
      </c>
      <c r="I432" s="8">
        <f>IFERROR(VLOOKUP(Tabela1[[#This Row],[DDD]],#REF!,3,0),0)</f>
        <v>0</v>
      </c>
      <c r="J432" t="str">
        <f t="shared" si="18"/>
        <v>abr</v>
      </c>
      <c r="K432" t="str">
        <f t="shared" si="19"/>
        <v>2015</v>
      </c>
      <c r="L432" t="str">
        <f t="shared" si="20"/>
        <v>manhã</v>
      </c>
    </row>
    <row r="433" spans="2:12" x14ac:dyDescent="0.25">
      <c r="B433" t="s">
        <v>76</v>
      </c>
      <c r="C433" s="2">
        <v>43457</v>
      </c>
      <c r="D433" s="4">
        <v>0.45833333333333298</v>
      </c>
      <c r="E433" t="s">
        <v>18</v>
      </c>
      <c r="F433" t="s">
        <v>13</v>
      </c>
      <c r="G433" t="s">
        <v>10</v>
      </c>
      <c r="I433" s="8">
        <f>IFERROR(VLOOKUP(Tabela1[[#This Row],[DDD]],#REF!,3,0),0)</f>
        <v>0</v>
      </c>
      <c r="J433" t="str">
        <f t="shared" si="18"/>
        <v>dez</v>
      </c>
      <c r="K433" t="str">
        <f t="shared" si="19"/>
        <v>2018</v>
      </c>
      <c r="L433" t="str">
        <f t="shared" si="20"/>
        <v>manhã</v>
      </c>
    </row>
    <row r="434" spans="2:12" x14ac:dyDescent="0.25">
      <c r="B434" t="s">
        <v>77</v>
      </c>
      <c r="C434" s="2">
        <v>42502</v>
      </c>
      <c r="D434" s="4">
        <v>0.5</v>
      </c>
      <c r="E434" t="s">
        <v>18</v>
      </c>
      <c r="F434" t="s">
        <v>16</v>
      </c>
      <c r="G434" t="s">
        <v>10</v>
      </c>
      <c r="I434" s="8">
        <f>IFERROR(VLOOKUP(Tabela1[[#This Row],[DDD]],#REF!,3,0),0)</f>
        <v>0</v>
      </c>
      <c r="J434" t="str">
        <f t="shared" si="18"/>
        <v>mai</v>
      </c>
      <c r="K434" t="str">
        <f t="shared" si="19"/>
        <v>2016</v>
      </c>
      <c r="L434" t="str">
        <f t="shared" si="20"/>
        <v>manhã</v>
      </c>
    </row>
    <row r="435" spans="2:12" x14ac:dyDescent="0.25">
      <c r="B435" t="s">
        <v>78</v>
      </c>
      <c r="C435" s="2">
        <v>42250</v>
      </c>
      <c r="D435" s="4">
        <v>0.54166666666666596</v>
      </c>
      <c r="E435" t="s">
        <v>18</v>
      </c>
      <c r="F435" t="s">
        <v>9</v>
      </c>
      <c r="G435" t="s">
        <v>10</v>
      </c>
      <c r="I435" s="8">
        <f>IFERROR(VLOOKUP(Tabela1[[#This Row],[DDD]],#REF!,3,0),0)</f>
        <v>0</v>
      </c>
      <c r="J435" t="str">
        <f t="shared" si="18"/>
        <v>set</v>
      </c>
      <c r="K435" t="str">
        <f t="shared" si="19"/>
        <v>2015</v>
      </c>
      <c r="L435" t="str">
        <f t="shared" si="20"/>
        <v>tarde</v>
      </c>
    </row>
    <row r="436" spans="2:12" x14ac:dyDescent="0.25">
      <c r="B436" t="s">
        <v>79</v>
      </c>
      <c r="C436" s="2">
        <v>43205</v>
      </c>
      <c r="D436" s="4">
        <v>0.58333333333333304</v>
      </c>
      <c r="E436" t="s">
        <v>18</v>
      </c>
      <c r="F436" t="s">
        <v>13</v>
      </c>
      <c r="G436" t="s">
        <v>10</v>
      </c>
      <c r="I436" s="8">
        <f>IFERROR(VLOOKUP(Tabela1[[#This Row],[DDD]],#REF!,3,0),0)</f>
        <v>0</v>
      </c>
      <c r="J436" t="str">
        <f t="shared" si="18"/>
        <v>abr</v>
      </c>
      <c r="K436" t="str">
        <f t="shared" si="19"/>
        <v>2018</v>
      </c>
      <c r="L436" t="str">
        <f t="shared" si="20"/>
        <v>tarde</v>
      </c>
    </row>
    <row r="437" spans="2:12" x14ac:dyDescent="0.25">
      <c r="B437" t="s">
        <v>80</v>
      </c>
      <c r="C437" s="2">
        <v>42648</v>
      </c>
      <c r="D437" s="4">
        <v>0.625</v>
      </c>
      <c r="E437" t="s">
        <v>18</v>
      </c>
      <c r="F437" t="s">
        <v>16</v>
      </c>
      <c r="G437" t="s">
        <v>10</v>
      </c>
      <c r="I437" s="8">
        <f>IFERROR(VLOOKUP(Tabela1[[#This Row],[DDD]],#REF!,3,0),0)</f>
        <v>0</v>
      </c>
      <c r="J437" t="str">
        <f t="shared" si="18"/>
        <v>out</v>
      </c>
      <c r="K437" t="str">
        <f t="shared" si="19"/>
        <v>2016</v>
      </c>
      <c r="L437" t="str">
        <f t="shared" si="20"/>
        <v>tarde</v>
      </c>
    </row>
    <row r="438" spans="2:12" x14ac:dyDescent="0.25">
      <c r="B438" t="s">
        <v>81</v>
      </c>
      <c r="C438" s="2">
        <v>42958</v>
      </c>
      <c r="D438" s="4">
        <v>0.66666666666666596</v>
      </c>
      <c r="E438" t="s">
        <v>22</v>
      </c>
      <c r="F438" t="s">
        <v>9</v>
      </c>
      <c r="G438" t="s">
        <v>25</v>
      </c>
      <c r="I438" s="8">
        <f>IFERROR(VLOOKUP(Tabela1[[#This Row],[DDD]],#REF!,3,0),0)</f>
        <v>0</v>
      </c>
      <c r="J438" t="str">
        <f t="shared" si="18"/>
        <v>ago</v>
      </c>
      <c r="K438" t="str">
        <f t="shared" si="19"/>
        <v>2017</v>
      </c>
      <c r="L438" t="str">
        <f t="shared" si="20"/>
        <v>tarde</v>
      </c>
    </row>
    <row r="439" spans="2:12" x14ac:dyDescent="0.25">
      <c r="B439" t="s">
        <v>82</v>
      </c>
      <c r="C439" s="2">
        <v>42227</v>
      </c>
      <c r="D439" s="4">
        <v>0.70833333333333304</v>
      </c>
      <c r="E439" t="s">
        <v>8</v>
      </c>
      <c r="F439" t="s">
        <v>13</v>
      </c>
      <c r="G439" t="s">
        <v>10</v>
      </c>
      <c r="I439" s="8">
        <f>IFERROR(VLOOKUP(Tabela1[[#This Row],[DDD]],#REF!,3,0),0)</f>
        <v>0</v>
      </c>
      <c r="J439" t="str">
        <f t="shared" si="18"/>
        <v>ago</v>
      </c>
      <c r="K439" t="str">
        <f t="shared" si="19"/>
        <v>2015</v>
      </c>
      <c r="L439" t="str">
        <f t="shared" si="20"/>
        <v>tarde</v>
      </c>
    </row>
    <row r="440" spans="2:12" x14ac:dyDescent="0.25">
      <c r="B440" t="s">
        <v>83</v>
      </c>
      <c r="C440" s="2">
        <v>42624</v>
      </c>
      <c r="D440" s="4">
        <v>0.75</v>
      </c>
      <c r="E440" t="s">
        <v>12</v>
      </c>
      <c r="F440" t="s">
        <v>16</v>
      </c>
      <c r="G440" t="s">
        <v>10</v>
      </c>
      <c r="I440" s="8">
        <f>IFERROR(VLOOKUP(Tabela1[[#This Row],[DDD]],#REF!,3,0),0)</f>
        <v>0</v>
      </c>
      <c r="J440" t="str">
        <f t="shared" si="18"/>
        <v>set</v>
      </c>
      <c r="K440" t="str">
        <f t="shared" si="19"/>
        <v>2016</v>
      </c>
      <c r="L440" t="str">
        <f t="shared" si="20"/>
        <v>tarde</v>
      </c>
    </row>
    <row r="441" spans="2:12" x14ac:dyDescent="0.25">
      <c r="B441" t="s">
        <v>84</v>
      </c>
      <c r="C441" s="2">
        <v>43088</v>
      </c>
      <c r="D441" s="4">
        <v>0.33333333333333331</v>
      </c>
      <c r="E441" t="s">
        <v>12</v>
      </c>
      <c r="F441" t="s">
        <v>9</v>
      </c>
      <c r="G441" t="s">
        <v>10</v>
      </c>
      <c r="I441" s="8">
        <f>IFERROR(VLOOKUP(Tabela1[[#This Row],[DDD]],#REF!,3,0),0)</f>
        <v>0</v>
      </c>
      <c r="J441" t="str">
        <f t="shared" si="18"/>
        <v>dez</v>
      </c>
      <c r="K441" t="str">
        <f t="shared" si="19"/>
        <v>2017</v>
      </c>
      <c r="L441" t="str">
        <f t="shared" si="20"/>
        <v>manhã</v>
      </c>
    </row>
    <row r="442" spans="2:12" x14ac:dyDescent="0.25">
      <c r="B442" t="s">
        <v>85</v>
      </c>
      <c r="C442" s="2">
        <v>42545</v>
      </c>
      <c r="D442" s="4">
        <v>0.375</v>
      </c>
      <c r="E442" t="s">
        <v>12</v>
      </c>
      <c r="F442" t="s">
        <v>13</v>
      </c>
      <c r="G442" t="s">
        <v>10</v>
      </c>
      <c r="I442" s="8">
        <f>IFERROR(VLOOKUP(Tabela1[[#This Row],[DDD]],#REF!,3,0),0)</f>
        <v>0</v>
      </c>
      <c r="J442" t="str">
        <f t="shared" si="18"/>
        <v>jun</v>
      </c>
      <c r="K442" t="str">
        <f t="shared" si="19"/>
        <v>2016</v>
      </c>
      <c r="L442" t="str">
        <f t="shared" si="20"/>
        <v>manhã</v>
      </c>
    </row>
    <row r="443" spans="2:12" x14ac:dyDescent="0.25">
      <c r="B443" t="s">
        <v>86</v>
      </c>
      <c r="C443" s="2">
        <v>42646</v>
      </c>
      <c r="D443" s="4">
        <v>0.41666666666666702</v>
      </c>
      <c r="E443" t="s">
        <v>8</v>
      </c>
      <c r="F443" t="s">
        <v>16</v>
      </c>
      <c r="G443" t="s">
        <v>10</v>
      </c>
      <c r="I443" s="8">
        <f>IFERROR(VLOOKUP(Tabela1[[#This Row],[DDD]],#REF!,3,0),0)</f>
        <v>0</v>
      </c>
      <c r="J443" t="str">
        <f t="shared" si="18"/>
        <v>out</v>
      </c>
      <c r="K443" t="str">
        <f t="shared" si="19"/>
        <v>2016</v>
      </c>
      <c r="L443" t="str">
        <f t="shared" si="20"/>
        <v>manhã</v>
      </c>
    </row>
    <row r="444" spans="2:12" x14ac:dyDescent="0.25">
      <c r="B444" t="s">
        <v>87</v>
      </c>
      <c r="C444" s="2">
        <v>43032</v>
      </c>
      <c r="D444" s="4">
        <v>0.45833333333333298</v>
      </c>
      <c r="E444" t="s">
        <v>8</v>
      </c>
      <c r="F444" t="s">
        <v>9</v>
      </c>
      <c r="G444" t="s">
        <v>25</v>
      </c>
      <c r="I444" s="8">
        <f>IFERROR(VLOOKUP(Tabela1[[#This Row],[DDD]],#REF!,3,0),0)</f>
        <v>0</v>
      </c>
      <c r="J444" t="str">
        <f t="shared" si="18"/>
        <v>out</v>
      </c>
      <c r="K444" t="str">
        <f t="shared" si="19"/>
        <v>2017</v>
      </c>
      <c r="L444" t="str">
        <f t="shared" si="20"/>
        <v>manhã</v>
      </c>
    </row>
    <row r="445" spans="2:12" x14ac:dyDescent="0.25">
      <c r="B445" t="s">
        <v>88</v>
      </c>
      <c r="C445" s="2">
        <v>42382</v>
      </c>
      <c r="D445" s="4">
        <v>0.5</v>
      </c>
      <c r="E445" t="s">
        <v>8</v>
      </c>
      <c r="F445" t="s">
        <v>13</v>
      </c>
      <c r="G445" t="s">
        <v>10</v>
      </c>
      <c r="I445" s="8">
        <f>IFERROR(VLOOKUP(Tabela1[[#This Row],[DDD]],#REF!,3,0),0)</f>
        <v>0</v>
      </c>
      <c r="J445" t="str">
        <f t="shared" si="18"/>
        <v>jan</v>
      </c>
      <c r="K445" t="str">
        <f t="shared" si="19"/>
        <v>2016</v>
      </c>
      <c r="L445" t="str">
        <f t="shared" si="20"/>
        <v>manhã</v>
      </c>
    </row>
    <row r="446" spans="2:12" x14ac:dyDescent="0.25">
      <c r="B446" t="s">
        <v>89</v>
      </c>
      <c r="C446" s="2">
        <v>43258</v>
      </c>
      <c r="D446" s="4">
        <v>0.54166666666666596</v>
      </c>
      <c r="E446" t="s">
        <v>8</v>
      </c>
      <c r="F446" t="s">
        <v>16</v>
      </c>
      <c r="G446" t="s">
        <v>10</v>
      </c>
      <c r="I446" s="8">
        <f>IFERROR(VLOOKUP(Tabela1[[#This Row],[DDD]],#REF!,3,0),0)</f>
        <v>0</v>
      </c>
      <c r="J446" t="str">
        <f t="shared" si="18"/>
        <v>jun</v>
      </c>
      <c r="K446" t="str">
        <f t="shared" si="19"/>
        <v>2018</v>
      </c>
      <c r="L446" t="str">
        <f t="shared" si="20"/>
        <v>tarde</v>
      </c>
    </row>
    <row r="447" spans="2:12" x14ac:dyDescent="0.25">
      <c r="B447" t="s">
        <v>90</v>
      </c>
      <c r="C447" s="2">
        <v>43465</v>
      </c>
      <c r="D447" s="4">
        <v>0.58333333333333304</v>
      </c>
      <c r="E447" t="s">
        <v>20</v>
      </c>
      <c r="F447" t="s">
        <v>9</v>
      </c>
      <c r="G447" t="s">
        <v>10</v>
      </c>
      <c r="I447" s="8">
        <f>IFERROR(VLOOKUP(Tabela1[[#This Row],[DDD]],#REF!,3,0),0)</f>
        <v>0</v>
      </c>
      <c r="J447" t="str">
        <f t="shared" si="18"/>
        <v>dez</v>
      </c>
      <c r="K447" t="str">
        <f t="shared" si="19"/>
        <v>2018</v>
      </c>
      <c r="L447" t="str">
        <f t="shared" si="20"/>
        <v>tarde</v>
      </c>
    </row>
    <row r="448" spans="2:12" x14ac:dyDescent="0.25">
      <c r="B448" t="s">
        <v>91</v>
      </c>
      <c r="C448" s="2">
        <v>42938</v>
      </c>
      <c r="D448" s="4">
        <v>0.625</v>
      </c>
      <c r="E448" t="s">
        <v>20</v>
      </c>
      <c r="F448" t="s">
        <v>13</v>
      </c>
      <c r="G448" t="s">
        <v>10</v>
      </c>
      <c r="I448" s="8">
        <f>IFERROR(VLOOKUP(Tabela1[[#This Row],[DDD]],#REF!,3,0),0)</f>
        <v>0</v>
      </c>
      <c r="J448" t="str">
        <f t="shared" si="18"/>
        <v>jul</v>
      </c>
      <c r="K448" t="str">
        <f t="shared" si="19"/>
        <v>2017</v>
      </c>
      <c r="L448" t="str">
        <f t="shared" si="20"/>
        <v>tarde</v>
      </c>
    </row>
    <row r="449" spans="2:12" x14ac:dyDescent="0.25">
      <c r="B449" t="s">
        <v>92</v>
      </c>
      <c r="C449" s="2">
        <v>43242</v>
      </c>
      <c r="D449" s="4">
        <v>0.66666666666666596</v>
      </c>
      <c r="E449" t="s">
        <v>20</v>
      </c>
      <c r="F449" t="s">
        <v>16</v>
      </c>
      <c r="G449" t="s">
        <v>10</v>
      </c>
      <c r="I449" s="8">
        <f>IFERROR(VLOOKUP(Tabela1[[#This Row],[DDD]],#REF!,3,0),0)</f>
        <v>0</v>
      </c>
      <c r="J449" t="str">
        <f t="shared" si="18"/>
        <v>mai</v>
      </c>
      <c r="K449" t="str">
        <f t="shared" si="19"/>
        <v>2018</v>
      </c>
      <c r="L449" t="str">
        <f t="shared" si="20"/>
        <v>tarde</v>
      </c>
    </row>
    <row r="450" spans="2:12" x14ac:dyDescent="0.25">
      <c r="B450" t="s">
        <v>93</v>
      </c>
      <c r="C450" s="2">
        <v>42299</v>
      </c>
      <c r="D450" s="4">
        <v>0.70833333333333304</v>
      </c>
      <c r="E450" t="s">
        <v>20</v>
      </c>
      <c r="F450" t="s">
        <v>9</v>
      </c>
      <c r="G450" t="s">
        <v>25</v>
      </c>
      <c r="I450" s="8">
        <f>IFERROR(VLOOKUP(Tabela1[[#This Row],[DDD]],#REF!,3,0),0)</f>
        <v>0</v>
      </c>
      <c r="J450" t="str">
        <f t="shared" si="18"/>
        <v>out</v>
      </c>
      <c r="K450" t="str">
        <f t="shared" si="19"/>
        <v>2015</v>
      </c>
      <c r="L450" t="str">
        <f t="shared" si="20"/>
        <v>tarde</v>
      </c>
    </row>
    <row r="451" spans="2:12" x14ac:dyDescent="0.25">
      <c r="B451" t="s">
        <v>95</v>
      </c>
      <c r="C451" s="2">
        <v>42875</v>
      </c>
      <c r="D451" s="4">
        <v>0.75</v>
      </c>
      <c r="E451" t="s">
        <v>20</v>
      </c>
      <c r="F451" t="s">
        <v>13</v>
      </c>
      <c r="G451" t="s">
        <v>10</v>
      </c>
      <c r="I451" s="8">
        <f>IFERROR(VLOOKUP(Tabela1[[#This Row],[DDD]],#REF!,3,0),0)</f>
        <v>0</v>
      </c>
      <c r="J451" t="str">
        <f t="shared" ref="J451:J514" si="21">TEXT(C451,"mmm")</f>
        <v>mai</v>
      </c>
      <c r="K451" t="str">
        <f t="shared" ref="K451:K514" si="22">TEXT(C451,"aaaa")</f>
        <v>2017</v>
      </c>
      <c r="L451" t="str">
        <f t="shared" ref="L451:L514" si="23">IF(VALUE(TEXT(D451,"hh"))&lt;=12,"manhã","tarde")</f>
        <v>tarde</v>
      </c>
    </row>
    <row r="452" spans="2:12" x14ac:dyDescent="0.25">
      <c r="B452" t="s">
        <v>96</v>
      </c>
      <c r="C452" s="2">
        <v>43314</v>
      </c>
      <c r="D452" s="4">
        <v>0.33333333333333331</v>
      </c>
      <c r="E452" t="s">
        <v>20</v>
      </c>
      <c r="F452" t="s">
        <v>16</v>
      </c>
      <c r="G452" t="s">
        <v>10</v>
      </c>
      <c r="I452" s="8">
        <f>IFERROR(VLOOKUP(Tabela1[[#This Row],[DDD]],#REF!,3,0),0)</f>
        <v>0</v>
      </c>
      <c r="J452" t="str">
        <f t="shared" si="21"/>
        <v>ago</v>
      </c>
      <c r="K452" t="str">
        <f t="shared" si="22"/>
        <v>2018</v>
      </c>
      <c r="L452" t="str">
        <f t="shared" si="23"/>
        <v>manhã</v>
      </c>
    </row>
    <row r="453" spans="2:12" x14ac:dyDescent="0.25">
      <c r="B453" t="s">
        <v>97</v>
      </c>
      <c r="C453" s="2">
        <v>42898</v>
      </c>
      <c r="D453" s="4">
        <v>0.375</v>
      </c>
      <c r="E453" t="s">
        <v>20</v>
      </c>
      <c r="F453" t="s">
        <v>9</v>
      </c>
      <c r="G453" t="s">
        <v>10</v>
      </c>
      <c r="I453" s="8">
        <f>IFERROR(VLOOKUP(Tabela1[[#This Row],[DDD]],#REF!,3,0),0)</f>
        <v>0</v>
      </c>
      <c r="J453" t="str">
        <f t="shared" si="21"/>
        <v>jun</v>
      </c>
      <c r="K453" t="str">
        <f t="shared" si="22"/>
        <v>2017</v>
      </c>
      <c r="L453" t="str">
        <f t="shared" si="23"/>
        <v>manhã</v>
      </c>
    </row>
    <row r="454" spans="2:12" x14ac:dyDescent="0.25">
      <c r="B454" t="s">
        <v>98</v>
      </c>
      <c r="C454" s="2">
        <v>42482</v>
      </c>
      <c r="D454" s="4">
        <v>0.41666666666666702</v>
      </c>
      <c r="E454" t="s">
        <v>20</v>
      </c>
      <c r="F454" t="s">
        <v>13</v>
      </c>
      <c r="G454" t="s">
        <v>10</v>
      </c>
      <c r="I454" s="8">
        <f>IFERROR(VLOOKUP(Tabela1[[#This Row],[DDD]],#REF!,3,0),0)</f>
        <v>0</v>
      </c>
      <c r="J454" t="str">
        <f t="shared" si="21"/>
        <v>abr</v>
      </c>
      <c r="K454" t="str">
        <f t="shared" si="22"/>
        <v>2016</v>
      </c>
      <c r="L454" t="str">
        <f t="shared" si="23"/>
        <v>manhã</v>
      </c>
    </row>
    <row r="455" spans="2:12" x14ac:dyDescent="0.25">
      <c r="B455" t="s">
        <v>99</v>
      </c>
      <c r="C455" s="2">
        <v>42662</v>
      </c>
      <c r="D455" s="4">
        <v>0.45833333333333298</v>
      </c>
      <c r="E455" t="s">
        <v>20</v>
      </c>
      <c r="F455" t="s">
        <v>16</v>
      </c>
      <c r="G455" t="s">
        <v>10</v>
      </c>
      <c r="I455" s="8">
        <f>IFERROR(VLOOKUP(Tabela1[[#This Row],[DDD]],#REF!,3,0),0)</f>
        <v>0</v>
      </c>
      <c r="J455" t="str">
        <f t="shared" si="21"/>
        <v>out</v>
      </c>
      <c r="K455" t="str">
        <f t="shared" si="22"/>
        <v>2016</v>
      </c>
      <c r="L455" t="str">
        <f t="shared" si="23"/>
        <v>manhã</v>
      </c>
    </row>
    <row r="456" spans="2:12" x14ac:dyDescent="0.25">
      <c r="B456" t="s">
        <v>100</v>
      </c>
      <c r="C456" s="2">
        <v>42893</v>
      </c>
      <c r="D456" s="4">
        <v>0.5</v>
      </c>
      <c r="E456" t="s">
        <v>20</v>
      </c>
      <c r="F456" t="s">
        <v>9</v>
      </c>
      <c r="G456" t="s">
        <v>25</v>
      </c>
      <c r="I456" s="8">
        <f>IFERROR(VLOOKUP(Tabela1[[#This Row],[DDD]],#REF!,3,0),0)</f>
        <v>0</v>
      </c>
      <c r="J456" t="str">
        <f t="shared" si="21"/>
        <v>jun</v>
      </c>
      <c r="K456" t="str">
        <f t="shared" si="22"/>
        <v>2017</v>
      </c>
      <c r="L456" t="str">
        <f t="shared" si="23"/>
        <v>manhã</v>
      </c>
    </row>
    <row r="457" spans="2:12" x14ac:dyDescent="0.25">
      <c r="B457" t="s">
        <v>101</v>
      </c>
      <c r="C457" s="2">
        <v>42056</v>
      </c>
      <c r="D457" s="4">
        <v>0.54166666666666596</v>
      </c>
      <c r="E457" t="s">
        <v>20</v>
      </c>
      <c r="F457" t="s">
        <v>13</v>
      </c>
      <c r="G457" t="s">
        <v>10</v>
      </c>
      <c r="I457" s="8">
        <f>IFERROR(VLOOKUP(Tabela1[[#This Row],[DDD]],#REF!,3,0),0)</f>
        <v>0</v>
      </c>
      <c r="J457" t="str">
        <f t="shared" si="21"/>
        <v>fev</v>
      </c>
      <c r="K457" t="str">
        <f t="shared" si="22"/>
        <v>2015</v>
      </c>
      <c r="L457" t="str">
        <f t="shared" si="23"/>
        <v>tarde</v>
      </c>
    </row>
    <row r="458" spans="2:12" x14ac:dyDescent="0.25">
      <c r="B458" t="s">
        <v>102</v>
      </c>
      <c r="C458" s="2">
        <v>42764</v>
      </c>
      <c r="D458" s="4">
        <v>0.58333333333333304</v>
      </c>
      <c r="E458" t="s">
        <v>18</v>
      </c>
      <c r="F458" t="s">
        <v>16</v>
      </c>
      <c r="G458" t="s">
        <v>10</v>
      </c>
      <c r="I458" s="8">
        <f>IFERROR(VLOOKUP(Tabela1[[#This Row],[DDD]],#REF!,3,0),0)</f>
        <v>0</v>
      </c>
      <c r="J458" t="str">
        <f t="shared" si="21"/>
        <v>jan</v>
      </c>
      <c r="K458" t="str">
        <f t="shared" si="22"/>
        <v>2017</v>
      </c>
      <c r="L458" t="str">
        <f t="shared" si="23"/>
        <v>tarde</v>
      </c>
    </row>
    <row r="459" spans="2:12" x14ac:dyDescent="0.25">
      <c r="B459" t="s">
        <v>103</v>
      </c>
      <c r="C459" s="2">
        <v>43462</v>
      </c>
      <c r="D459" s="4">
        <v>0.625</v>
      </c>
      <c r="E459" t="s">
        <v>18</v>
      </c>
      <c r="F459" t="s">
        <v>9</v>
      </c>
      <c r="G459" t="s">
        <v>10</v>
      </c>
      <c r="I459" s="8">
        <f>IFERROR(VLOOKUP(Tabela1[[#This Row],[DDD]],#REF!,3,0),0)</f>
        <v>0</v>
      </c>
      <c r="J459" t="str">
        <f t="shared" si="21"/>
        <v>dez</v>
      </c>
      <c r="K459" t="str">
        <f t="shared" si="22"/>
        <v>2018</v>
      </c>
      <c r="L459" t="str">
        <f t="shared" si="23"/>
        <v>tarde</v>
      </c>
    </row>
    <row r="460" spans="2:12" x14ac:dyDescent="0.25">
      <c r="B460" t="s">
        <v>104</v>
      </c>
      <c r="C460" s="2">
        <v>42205</v>
      </c>
      <c r="D460" s="4">
        <v>0.66666666666666596</v>
      </c>
      <c r="E460" t="s">
        <v>18</v>
      </c>
      <c r="F460" t="s">
        <v>13</v>
      </c>
      <c r="G460" t="s">
        <v>10</v>
      </c>
      <c r="I460" s="8">
        <f>IFERROR(VLOOKUP(Tabela1[[#This Row],[DDD]],#REF!,3,0),0)</f>
        <v>0</v>
      </c>
      <c r="J460" t="str">
        <f t="shared" si="21"/>
        <v>jul</v>
      </c>
      <c r="K460" t="str">
        <f t="shared" si="22"/>
        <v>2015</v>
      </c>
      <c r="L460" t="str">
        <f t="shared" si="23"/>
        <v>tarde</v>
      </c>
    </row>
    <row r="461" spans="2:12" x14ac:dyDescent="0.25">
      <c r="B461" t="s">
        <v>105</v>
      </c>
      <c r="C461" s="2">
        <v>43464</v>
      </c>
      <c r="D461" s="4">
        <v>0.70833333333333304</v>
      </c>
      <c r="E461" t="s">
        <v>18</v>
      </c>
      <c r="F461" t="s">
        <v>16</v>
      </c>
      <c r="G461" t="s">
        <v>10</v>
      </c>
      <c r="I461" s="8">
        <f>IFERROR(VLOOKUP(Tabela1[[#This Row],[DDD]],#REF!,3,0),0)</f>
        <v>0</v>
      </c>
      <c r="J461" t="str">
        <f t="shared" si="21"/>
        <v>dez</v>
      </c>
      <c r="K461" t="str">
        <f t="shared" si="22"/>
        <v>2018</v>
      </c>
      <c r="L461" t="str">
        <f t="shared" si="23"/>
        <v>tarde</v>
      </c>
    </row>
    <row r="462" spans="2:12" x14ac:dyDescent="0.25">
      <c r="B462" t="s">
        <v>106</v>
      </c>
      <c r="C462" s="2">
        <v>42033</v>
      </c>
      <c r="D462" s="4">
        <v>0.75</v>
      </c>
      <c r="E462" t="s">
        <v>18</v>
      </c>
      <c r="F462" t="s">
        <v>9</v>
      </c>
      <c r="G462" t="s">
        <v>25</v>
      </c>
      <c r="I462" s="8">
        <f>IFERROR(VLOOKUP(Tabela1[[#This Row],[DDD]],#REF!,3,0),0)</f>
        <v>0</v>
      </c>
      <c r="J462" t="str">
        <f t="shared" si="21"/>
        <v>jan</v>
      </c>
      <c r="K462" t="str">
        <f t="shared" si="22"/>
        <v>2015</v>
      </c>
      <c r="L462" t="str">
        <f t="shared" si="23"/>
        <v>tarde</v>
      </c>
    </row>
    <row r="463" spans="2:12" x14ac:dyDescent="0.25">
      <c r="B463" t="s">
        <v>107</v>
      </c>
      <c r="C463" s="2">
        <v>42507</v>
      </c>
      <c r="D463" s="4">
        <v>0.33333333333333331</v>
      </c>
      <c r="E463" t="s">
        <v>18</v>
      </c>
      <c r="F463" t="s">
        <v>13</v>
      </c>
      <c r="G463" t="s">
        <v>10</v>
      </c>
      <c r="I463" s="8">
        <f>IFERROR(VLOOKUP(Tabela1[[#This Row],[DDD]],#REF!,3,0),0)</f>
        <v>0</v>
      </c>
      <c r="J463" t="str">
        <f t="shared" si="21"/>
        <v>mai</v>
      </c>
      <c r="K463" t="str">
        <f t="shared" si="22"/>
        <v>2016</v>
      </c>
      <c r="L463" t="str">
        <f t="shared" si="23"/>
        <v>manhã</v>
      </c>
    </row>
    <row r="464" spans="2:12" x14ac:dyDescent="0.25">
      <c r="B464" t="s">
        <v>108</v>
      </c>
      <c r="C464" s="2">
        <v>42771</v>
      </c>
      <c r="D464" s="4">
        <v>0.375</v>
      </c>
      <c r="E464" t="s">
        <v>18</v>
      </c>
      <c r="F464" t="s">
        <v>16</v>
      </c>
      <c r="G464" t="s">
        <v>10</v>
      </c>
      <c r="I464" s="8">
        <f>IFERROR(VLOOKUP(Tabela1[[#This Row],[DDD]],#REF!,3,0),0)</f>
        <v>0</v>
      </c>
      <c r="J464" t="str">
        <f t="shared" si="21"/>
        <v>fev</v>
      </c>
      <c r="K464" t="str">
        <f t="shared" si="22"/>
        <v>2017</v>
      </c>
      <c r="L464" t="str">
        <f t="shared" si="23"/>
        <v>manhã</v>
      </c>
    </row>
    <row r="465" spans="2:12" x14ac:dyDescent="0.25">
      <c r="B465" t="s">
        <v>109</v>
      </c>
      <c r="C465" s="2">
        <v>42641</v>
      </c>
      <c r="D465" s="4">
        <v>0.41666666666666702</v>
      </c>
      <c r="E465" t="s">
        <v>18</v>
      </c>
      <c r="F465" t="s">
        <v>9</v>
      </c>
      <c r="G465" t="s">
        <v>10</v>
      </c>
      <c r="I465" s="8">
        <f>IFERROR(VLOOKUP(Tabela1[[#This Row],[DDD]],#REF!,3,0),0)</f>
        <v>0</v>
      </c>
      <c r="J465" t="str">
        <f t="shared" si="21"/>
        <v>set</v>
      </c>
      <c r="K465" t="str">
        <f t="shared" si="22"/>
        <v>2016</v>
      </c>
      <c r="L465" t="str">
        <f t="shared" si="23"/>
        <v>manhã</v>
      </c>
    </row>
    <row r="466" spans="2:12" x14ac:dyDescent="0.25">
      <c r="B466" t="s">
        <v>110</v>
      </c>
      <c r="C466" s="2">
        <v>42088</v>
      </c>
      <c r="D466" s="4">
        <v>0.45833333333333298</v>
      </c>
      <c r="E466" t="s">
        <v>18</v>
      </c>
      <c r="F466" t="s">
        <v>13</v>
      </c>
      <c r="G466" t="s">
        <v>10</v>
      </c>
      <c r="I466" s="8">
        <f>IFERROR(VLOOKUP(Tabela1[[#This Row],[DDD]],#REF!,3,0),0)</f>
        <v>0</v>
      </c>
      <c r="J466" t="str">
        <f t="shared" si="21"/>
        <v>mar</v>
      </c>
      <c r="K466" t="str">
        <f t="shared" si="22"/>
        <v>2015</v>
      </c>
      <c r="L466" t="str">
        <f t="shared" si="23"/>
        <v>manhã</v>
      </c>
    </row>
    <row r="467" spans="2:12" x14ac:dyDescent="0.25">
      <c r="B467" t="s">
        <v>111</v>
      </c>
      <c r="C467" s="2">
        <v>42461</v>
      </c>
      <c r="D467" s="4">
        <v>0.5</v>
      </c>
      <c r="E467" t="s">
        <v>18</v>
      </c>
      <c r="F467" t="s">
        <v>16</v>
      </c>
      <c r="G467" t="s">
        <v>10</v>
      </c>
      <c r="I467" s="8">
        <f>IFERROR(VLOOKUP(Tabela1[[#This Row],[DDD]],#REF!,3,0),0)</f>
        <v>0</v>
      </c>
      <c r="J467" t="str">
        <f t="shared" si="21"/>
        <v>abr</v>
      </c>
      <c r="K467" t="str">
        <f t="shared" si="22"/>
        <v>2016</v>
      </c>
      <c r="L467" t="str">
        <f t="shared" si="23"/>
        <v>manhã</v>
      </c>
    </row>
    <row r="468" spans="2:12" x14ac:dyDescent="0.25">
      <c r="B468" t="s">
        <v>112</v>
      </c>
      <c r="C468" s="2">
        <v>42167</v>
      </c>
      <c r="D468" s="4">
        <v>0.54166666666666596</v>
      </c>
      <c r="E468" t="s">
        <v>18</v>
      </c>
      <c r="F468" t="s">
        <v>9</v>
      </c>
      <c r="G468" t="s">
        <v>25</v>
      </c>
      <c r="I468" s="8">
        <f>IFERROR(VLOOKUP(Tabela1[[#This Row],[DDD]],#REF!,3,0),0)</f>
        <v>0</v>
      </c>
      <c r="J468" t="str">
        <f t="shared" si="21"/>
        <v>jun</v>
      </c>
      <c r="K468" t="str">
        <f t="shared" si="22"/>
        <v>2015</v>
      </c>
      <c r="L468" t="str">
        <f t="shared" si="23"/>
        <v>tarde</v>
      </c>
    </row>
    <row r="469" spans="2:12" x14ac:dyDescent="0.25">
      <c r="B469" t="s">
        <v>113</v>
      </c>
      <c r="C469" s="2">
        <v>43440</v>
      </c>
      <c r="D469" s="4">
        <v>0.58333333333333304</v>
      </c>
      <c r="E469" t="s">
        <v>18</v>
      </c>
      <c r="F469" t="s">
        <v>13</v>
      </c>
      <c r="G469" t="s">
        <v>10</v>
      </c>
      <c r="I469" s="8">
        <f>IFERROR(VLOOKUP(Tabela1[[#This Row],[DDD]],#REF!,3,0),0)</f>
        <v>0</v>
      </c>
      <c r="J469" t="str">
        <f t="shared" si="21"/>
        <v>dez</v>
      </c>
      <c r="K469" t="str">
        <f t="shared" si="22"/>
        <v>2018</v>
      </c>
      <c r="L469" t="str">
        <f t="shared" si="23"/>
        <v>tarde</v>
      </c>
    </row>
    <row r="470" spans="2:12" x14ac:dyDescent="0.25">
      <c r="B470" t="s">
        <v>114</v>
      </c>
      <c r="C470" s="2">
        <v>42353</v>
      </c>
      <c r="D470" s="4">
        <v>0.625</v>
      </c>
      <c r="E470" t="s">
        <v>18</v>
      </c>
      <c r="F470" t="s">
        <v>16</v>
      </c>
      <c r="G470" t="s">
        <v>10</v>
      </c>
      <c r="I470" s="8">
        <f>IFERROR(VLOOKUP(Tabela1[[#This Row],[DDD]],#REF!,3,0),0)</f>
        <v>0</v>
      </c>
      <c r="J470" t="str">
        <f t="shared" si="21"/>
        <v>dez</v>
      </c>
      <c r="K470" t="str">
        <f t="shared" si="22"/>
        <v>2015</v>
      </c>
      <c r="L470" t="str">
        <f t="shared" si="23"/>
        <v>tarde</v>
      </c>
    </row>
    <row r="471" spans="2:12" x14ac:dyDescent="0.25">
      <c r="B471" t="s">
        <v>115</v>
      </c>
      <c r="C471" s="2">
        <v>42556</v>
      </c>
      <c r="D471" s="4">
        <v>0.66666666666666596</v>
      </c>
      <c r="E471" t="s">
        <v>18</v>
      </c>
      <c r="F471" t="s">
        <v>9</v>
      </c>
      <c r="G471" t="s">
        <v>10</v>
      </c>
      <c r="I471" s="8">
        <f>IFERROR(VLOOKUP(Tabela1[[#This Row],[DDD]],#REF!,3,0),0)</f>
        <v>0</v>
      </c>
      <c r="J471" t="str">
        <f t="shared" si="21"/>
        <v>jul</v>
      </c>
      <c r="K471" t="str">
        <f t="shared" si="22"/>
        <v>2016</v>
      </c>
      <c r="L471" t="str">
        <f t="shared" si="23"/>
        <v>tarde</v>
      </c>
    </row>
    <row r="472" spans="2:12" x14ac:dyDescent="0.25">
      <c r="B472" t="s">
        <v>116</v>
      </c>
      <c r="C472" s="2">
        <v>42551</v>
      </c>
      <c r="D472" s="4">
        <v>0.70833333333333304</v>
      </c>
      <c r="E472" t="s">
        <v>22</v>
      </c>
      <c r="F472" t="s">
        <v>13</v>
      </c>
      <c r="G472" t="s">
        <v>10</v>
      </c>
      <c r="I472" s="8">
        <f>IFERROR(VLOOKUP(Tabela1[[#This Row],[DDD]],#REF!,3,0),0)</f>
        <v>0</v>
      </c>
      <c r="J472" t="str">
        <f t="shared" si="21"/>
        <v>jun</v>
      </c>
      <c r="K472" t="str">
        <f t="shared" si="22"/>
        <v>2016</v>
      </c>
      <c r="L472" t="str">
        <f t="shared" si="23"/>
        <v>tarde</v>
      </c>
    </row>
    <row r="473" spans="2:12" x14ac:dyDescent="0.25">
      <c r="B473" t="s">
        <v>117</v>
      </c>
      <c r="C473" s="2">
        <v>42891</v>
      </c>
      <c r="D473" s="4">
        <v>0.75</v>
      </c>
      <c r="E473" t="s">
        <v>8</v>
      </c>
      <c r="F473" t="s">
        <v>16</v>
      </c>
      <c r="G473" t="s">
        <v>10</v>
      </c>
      <c r="I473" s="8">
        <f>IFERROR(VLOOKUP(Tabela1[[#This Row],[DDD]],#REF!,3,0),0)</f>
        <v>0</v>
      </c>
      <c r="J473" t="str">
        <f t="shared" si="21"/>
        <v>jun</v>
      </c>
      <c r="K473" t="str">
        <f t="shared" si="22"/>
        <v>2017</v>
      </c>
      <c r="L473" t="str">
        <f t="shared" si="23"/>
        <v>tarde</v>
      </c>
    </row>
    <row r="474" spans="2:12" x14ac:dyDescent="0.25">
      <c r="B474" t="s">
        <v>118</v>
      </c>
      <c r="C474" s="2">
        <v>42860</v>
      </c>
      <c r="D474" s="4">
        <v>0.33333333333333331</v>
      </c>
      <c r="E474" t="s">
        <v>12</v>
      </c>
      <c r="F474" t="s">
        <v>9</v>
      </c>
      <c r="G474" t="s">
        <v>25</v>
      </c>
      <c r="I474" s="8">
        <f>IFERROR(VLOOKUP(Tabela1[[#This Row],[DDD]],#REF!,3,0),0)</f>
        <v>0</v>
      </c>
      <c r="J474" t="str">
        <f t="shared" si="21"/>
        <v>mai</v>
      </c>
      <c r="K474" t="str">
        <f t="shared" si="22"/>
        <v>2017</v>
      </c>
      <c r="L474" t="str">
        <f t="shared" si="23"/>
        <v>manhã</v>
      </c>
    </row>
    <row r="475" spans="2:12" x14ac:dyDescent="0.25">
      <c r="B475" t="s">
        <v>119</v>
      </c>
      <c r="C475" s="2">
        <v>43267</v>
      </c>
      <c r="D475" s="4">
        <v>0.375</v>
      </c>
      <c r="E475" t="s">
        <v>12</v>
      </c>
      <c r="F475" t="s">
        <v>13</v>
      </c>
      <c r="G475" t="s">
        <v>10</v>
      </c>
      <c r="I475" s="8">
        <f>IFERROR(VLOOKUP(Tabela1[[#This Row],[DDD]],#REF!,3,0),0)</f>
        <v>0</v>
      </c>
      <c r="J475" t="str">
        <f t="shared" si="21"/>
        <v>jun</v>
      </c>
      <c r="K475" t="str">
        <f t="shared" si="22"/>
        <v>2018</v>
      </c>
      <c r="L475" t="str">
        <f t="shared" si="23"/>
        <v>manhã</v>
      </c>
    </row>
    <row r="476" spans="2:12" x14ac:dyDescent="0.25">
      <c r="B476" t="s">
        <v>120</v>
      </c>
      <c r="C476" s="2">
        <v>42765</v>
      </c>
      <c r="D476" s="4">
        <v>0.41666666666666702</v>
      </c>
      <c r="E476" t="s">
        <v>12</v>
      </c>
      <c r="F476" t="s">
        <v>16</v>
      </c>
      <c r="G476" t="s">
        <v>10</v>
      </c>
      <c r="I476" s="8">
        <f>IFERROR(VLOOKUP(Tabela1[[#This Row],[DDD]],#REF!,3,0),0)</f>
        <v>0</v>
      </c>
      <c r="J476" t="str">
        <f t="shared" si="21"/>
        <v>jan</v>
      </c>
      <c r="K476" t="str">
        <f t="shared" si="22"/>
        <v>2017</v>
      </c>
      <c r="L476" t="str">
        <f t="shared" si="23"/>
        <v>manhã</v>
      </c>
    </row>
    <row r="477" spans="2:12" x14ac:dyDescent="0.25">
      <c r="B477" t="s">
        <v>121</v>
      </c>
      <c r="C477" s="2">
        <v>42324</v>
      </c>
      <c r="D477" s="4">
        <v>0.45833333333333298</v>
      </c>
      <c r="E477" t="s">
        <v>8</v>
      </c>
      <c r="F477" t="s">
        <v>9</v>
      </c>
      <c r="G477" t="s">
        <v>10</v>
      </c>
      <c r="I477" s="8">
        <f>IFERROR(VLOOKUP(Tabela1[[#This Row],[DDD]],#REF!,3,0),0)</f>
        <v>0</v>
      </c>
      <c r="J477" t="str">
        <f t="shared" si="21"/>
        <v>nov</v>
      </c>
      <c r="K477" t="str">
        <f t="shared" si="22"/>
        <v>2015</v>
      </c>
      <c r="L477" t="str">
        <f t="shared" si="23"/>
        <v>manhã</v>
      </c>
    </row>
    <row r="478" spans="2:12" x14ac:dyDescent="0.25">
      <c r="B478" t="s">
        <v>122</v>
      </c>
      <c r="C478" s="2">
        <v>42855</v>
      </c>
      <c r="D478" s="4">
        <v>0.5</v>
      </c>
      <c r="E478" t="s">
        <v>8</v>
      </c>
      <c r="F478" t="s">
        <v>13</v>
      </c>
      <c r="G478" t="s">
        <v>10</v>
      </c>
      <c r="I478" s="8">
        <f>IFERROR(VLOOKUP(Tabela1[[#This Row],[DDD]],#REF!,3,0),0)</f>
        <v>0</v>
      </c>
      <c r="J478" t="str">
        <f t="shared" si="21"/>
        <v>abr</v>
      </c>
      <c r="K478" t="str">
        <f t="shared" si="22"/>
        <v>2017</v>
      </c>
      <c r="L478" t="str">
        <f t="shared" si="23"/>
        <v>manhã</v>
      </c>
    </row>
    <row r="479" spans="2:12" x14ac:dyDescent="0.25">
      <c r="B479" t="s">
        <v>123</v>
      </c>
      <c r="C479" s="2">
        <v>42975</v>
      </c>
      <c r="D479" s="4">
        <v>0.54166666666666596</v>
      </c>
      <c r="E479" t="s">
        <v>8</v>
      </c>
      <c r="F479" t="s">
        <v>16</v>
      </c>
      <c r="G479" t="s">
        <v>10</v>
      </c>
      <c r="I479" s="8">
        <f>IFERROR(VLOOKUP(Tabela1[[#This Row],[DDD]],#REF!,3,0),0)</f>
        <v>0</v>
      </c>
      <c r="J479" t="str">
        <f t="shared" si="21"/>
        <v>ago</v>
      </c>
      <c r="K479" t="str">
        <f t="shared" si="22"/>
        <v>2017</v>
      </c>
      <c r="L479" t="str">
        <f t="shared" si="23"/>
        <v>tarde</v>
      </c>
    </row>
    <row r="480" spans="2:12" x14ac:dyDescent="0.25">
      <c r="B480" t="s">
        <v>124</v>
      </c>
      <c r="C480" s="2">
        <v>43365</v>
      </c>
      <c r="D480" s="4">
        <v>0.58333333333333304</v>
      </c>
      <c r="E480" t="s">
        <v>8</v>
      </c>
      <c r="F480" t="s">
        <v>9</v>
      </c>
      <c r="G480" t="s">
        <v>25</v>
      </c>
      <c r="I480" s="8">
        <f>IFERROR(VLOOKUP(Tabela1[[#This Row],[DDD]],#REF!,3,0),0)</f>
        <v>0</v>
      </c>
      <c r="J480" t="str">
        <f t="shared" si="21"/>
        <v>set</v>
      </c>
      <c r="K480" t="str">
        <f t="shared" si="22"/>
        <v>2018</v>
      </c>
      <c r="L480" t="str">
        <f t="shared" si="23"/>
        <v>tarde</v>
      </c>
    </row>
    <row r="481" spans="2:12" x14ac:dyDescent="0.25">
      <c r="B481" t="s">
        <v>125</v>
      </c>
      <c r="C481" s="2">
        <v>42751</v>
      </c>
      <c r="D481" s="4">
        <v>0.625</v>
      </c>
      <c r="E481" t="s">
        <v>20</v>
      </c>
      <c r="F481" t="s">
        <v>13</v>
      </c>
      <c r="G481" t="s">
        <v>10</v>
      </c>
      <c r="I481" s="8">
        <f>IFERROR(VLOOKUP(Tabela1[[#This Row],[DDD]],#REF!,3,0),0)</f>
        <v>0</v>
      </c>
      <c r="J481" t="str">
        <f t="shared" si="21"/>
        <v>jan</v>
      </c>
      <c r="K481" t="str">
        <f t="shared" si="22"/>
        <v>2017</v>
      </c>
      <c r="L481" t="str">
        <f t="shared" si="23"/>
        <v>tarde</v>
      </c>
    </row>
    <row r="482" spans="2:12" x14ac:dyDescent="0.25">
      <c r="B482" t="s">
        <v>126</v>
      </c>
      <c r="C482" s="2">
        <v>43029</v>
      </c>
      <c r="D482" s="4">
        <v>0.66666666666666596</v>
      </c>
      <c r="E482" t="s">
        <v>20</v>
      </c>
      <c r="F482" t="s">
        <v>16</v>
      </c>
      <c r="G482" t="s">
        <v>10</v>
      </c>
      <c r="I482" s="8">
        <f>IFERROR(VLOOKUP(Tabela1[[#This Row],[DDD]],#REF!,3,0),0)</f>
        <v>0</v>
      </c>
      <c r="J482" t="str">
        <f t="shared" si="21"/>
        <v>out</v>
      </c>
      <c r="K482" t="str">
        <f t="shared" si="22"/>
        <v>2017</v>
      </c>
      <c r="L482" t="str">
        <f t="shared" si="23"/>
        <v>tarde</v>
      </c>
    </row>
    <row r="483" spans="2:12" x14ac:dyDescent="0.25">
      <c r="B483" t="s">
        <v>127</v>
      </c>
      <c r="C483" s="2">
        <v>43437</v>
      </c>
      <c r="D483" s="4">
        <v>0.70833333333333304</v>
      </c>
      <c r="E483" t="s">
        <v>20</v>
      </c>
      <c r="F483" t="s">
        <v>9</v>
      </c>
      <c r="G483" t="s">
        <v>10</v>
      </c>
      <c r="I483" s="8">
        <f>IFERROR(VLOOKUP(Tabela1[[#This Row],[DDD]],#REF!,3,0),0)</f>
        <v>0</v>
      </c>
      <c r="J483" t="str">
        <f t="shared" si="21"/>
        <v>dez</v>
      </c>
      <c r="K483" t="str">
        <f t="shared" si="22"/>
        <v>2018</v>
      </c>
      <c r="L483" t="str">
        <f t="shared" si="23"/>
        <v>tarde</v>
      </c>
    </row>
    <row r="484" spans="2:12" x14ac:dyDescent="0.25">
      <c r="B484" t="s">
        <v>128</v>
      </c>
      <c r="C484" s="2">
        <v>42265</v>
      </c>
      <c r="D484" s="4">
        <v>0.75</v>
      </c>
      <c r="E484" t="s">
        <v>20</v>
      </c>
      <c r="F484" t="s">
        <v>13</v>
      </c>
      <c r="G484" t="s">
        <v>10</v>
      </c>
      <c r="I484" s="8">
        <f>IFERROR(VLOOKUP(Tabela1[[#This Row],[DDD]],#REF!,3,0),0)</f>
        <v>0</v>
      </c>
      <c r="J484" t="str">
        <f t="shared" si="21"/>
        <v>set</v>
      </c>
      <c r="K484" t="str">
        <f t="shared" si="22"/>
        <v>2015</v>
      </c>
      <c r="L484" t="str">
        <f t="shared" si="23"/>
        <v>tarde</v>
      </c>
    </row>
    <row r="485" spans="2:12" x14ac:dyDescent="0.25">
      <c r="B485" t="s">
        <v>129</v>
      </c>
      <c r="C485" s="2">
        <v>43284</v>
      </c>
      <c r="D485" s="4">
        <v>0.33333333333333331</v>
      </c>
      <c r="E485" t="s">
        <v>20</v>
      </c>
      <c r="F485" t="s">
        <v>16</v>
      </c>
      <c r="G485" t="s">
        <v>10</v>
      </c>
      <c r="I485" s="8">
        <f>IFERROR(VLOOKUP(Tabela1[[#This Row],[DDD]],#REF!,3,0),0)</f>
        <v>0</v>
      </c>
      <c r="J485" t="str">
        <f t="shared" si="21"/>
        <v>jul</v>
      </c>
      <c r="K485" t="str">
        <f t="shared" si="22"/>
        <v>2018</v>
      </c>
      <c r="L485" t="str">
        <f t="shared" si="23"/>
        <v>manhã</v>
      </c>
    </row>
    <row r="486" spans="2:12" x14ac:dyDescent="0.25">
      <c r="B486" t="s">
        <v>130</v>
      </c>
      <c r="C486" s="2">
        <v>43422</v>
      </c>
      <c r="D486" s="4">
        <v>0.375</v>
      </c>
      <c r="E486" t="s">
        <v>20</v>
      </c>
      <c r="F486" t="s">
        <v>9</v>
      </c>
      <c r="G486" t="s">
        <v>25</v>
      </c>
      <c r="I486" s="8">
        <f>IFERROR(VLOOKUP(Tabela1[[#This Row],[DDD]],#REF!,3,0),0)</f>
        <v>0</v>
      </c>
      <c r="J486" t="str">
        <f t="shared" si="21"/>
        <v>nov</v>
      </c>
      <c r="K486" t="str">
        <f t="shared" si="22"/>
        <v>2018</v>
      </c>
      <c r="L486" t="str">
        <f t="shared" si="23"/>
        <v>manhã</v>
      </c>
    </row>
    <row r="487" spans="2:12" x14ac:dyDescent="0.25">
      <c r="B487" t="s">
        <v>131</v>
      </c>
      <c r="C487" s="2">
        <v>42513</v>
      </c>
      <c r="D487" s="4">
        <v>0.41666666666666702</v>
      </c>
      <c r="E487" t="s">
        <v>20</v>
      </c>
      <c r="F487" t="s">
        <v>13</v>
      </c>
      <c r="G487" t="s">
        <v>10</v>
      </c>
      <c r="I487" s="8">
        <f>IFERROR(VLOOKUP(Tabela1[[#This Row],[DDD]],#REF!,3,0),0)</f>
        <v>0</v>
      </c>
      <c r="J487" t="str">
        <f t="shared" si="21"/>
        <v>mai</v>
      </c>
      <c r="K487" t="str">
        <f t="shared" si="22"/>
        <v>2016</v>
      </c>
      <c r="L487" t="str">
        <f t="shared" si="23"/>
        <v>manhã</v>
      </c>
    </row>
    <row r="488" spans="2:12" x14ac:dyDescent="0.25">
      <c r="B488" t="s">
        <v>132</v>
      </c>
      <c r="C488" s="2">
        <v>43138</v>
      </c>
      <c r="D488" s="4">
        <v>0.45833333333333298</v>
      </c>
      <c r="E488" t="s">
        <v>20</v>
      </c>
      <c r="F488" t="s">
        <v>16</v>
      </c>
      <c r="G488" t="s">
        <v>10</v>
      </c>
      <c r="I488" s="8">
        <f>IFERROR(VLOOKUP(Tabela1[[#This Row],[DDD]],#REF!,3,0),0)</f>
        <v>0</v>
      </c>
      <c r="J488" t="str">
        <f t="shared" si="21"/>
        <v>fev</v>
      </c>
      <c r="K488" t="str">
        <f t="shared" si="22"/>
        <v>2018</v>
      </c>
      <c r="L488" t="str">
        <f t="shared" si="23"/>
        <v>manhã</v>
      </c>
    </row>
    <row r="489" spans="2:12" x14ac:dyDescent="0.25">
      <c r="B489" t="s">
        <v>133</v>
      </c>
      <c r="C489" s="2">
        <v>42532</v>
      </c>
      <c r="D489" s="4">
        <v>0.5</v>
      </c>
      <c r="E489" t="s">
        <v>20</v>
      </c>
      <c r="F489" t="s">
        <v>9</v>
      </c>
      <c r="G489" t="s">
        <v>10</v>
      </c>
      <c r="I489" s="8">
        <f>IFERROR(VLOOKUP(Tabela1[[#This Row],[DDD]],#REF!,3,0),0)</f>
        <v>0</v>
      </c>
      <c r="J489" t="str">
        <f t="shared" si="21"/>
        <v>jun</v>
      </c>
      <c r="K489" t="str">
        <f t="shared" si="22"/>
        <v>2016</v>
      </c>
      <c r="L489" t="str">
        <f t="shared" si="23"/>
        <v>manhã</v>
      </c>
    </row>
    <row r="490" spans="2:12" x14ac:dyDescent="0.25">
      <c r="B490" t="s">
        <v>134</v>
      </c>
      <c r="C490" s="2">
        <v>42186</v>
      </c>
      <c r="D490" s="4">
        <v>0.54166666666666596</v>
      </c>
      <c r="E490" t="s">
        <v>20</v>
      </c>
      <c r="F490" t="s">
        <v>13</v>
      </c>
      <c r="G490" t="s">
        <v>10</v>
      </c>
      <c r="I490" s="8">
        <f>IFERROR(VLOOKUP(Tabela1[[#This Row],[DDD]],#REF!,3,0),0)</f>
        <v>0</v>
      </c>
      <c r="J490" t="str">
        <f t="shared" si="21"/>
        <v>jul</v>
      </c>
      <c r="K490" t="str">
        <f t="shared" si="22"/>
        <v>2015</v>
      </c>
      <c r="L490" t="str">
        <f t="shared" si="23"/>
        <v>tarde</v>
      </c>
    </row>
    <row r="491" spans="2:12" x14ac:dyDescent="0.25">
      <c r="B491" t="s">
        <v>135</v>
      </c>
      <c r="C491" s="2">
        <v>42861</v>
      </c>
      <c r="D491" s="4">
        <v>0.58333333333333304</v>
      </c>
      <c r="E491" t="s">
        <v>20</v>
      </c>
      <c r="F491" t="s">
        <v>16</v>
      </c>
      <c r="G491" t="s">
        <v>10</v>
      </c>
      <c r="I491" s="8">
        <f>IFERROR(VLOOKUP(Tabela1[[#This Row],[DDD]],#REF!,3,0),0)</f>
        <v>0</v>
      </c>
      <c r="J491" t="str">
        <f t="shared" si="21"/>
        <v>mai</v>
      </c>
      <c r="K491" t="str">
        <f t="shared" si="22"/>
        <v>2017</v>
      </c>
      <c r="L491" t="str">
        <f t="shared" si="23"/>
        <v>tarde</v>
      </c>
    </row>
    <row r="492" spans="2:12" x14ac:dyDescent="0.25">
      <c r="B492" t="s">
        <v>136</v>
      </c>
      <c r="C492" s="2">
        <v>42970</v>
      </c>
      <c r="D492" s="4">
        <v>0.625</v>
      </c>
      <c r="E492" t="s">
        <v>18</v>
      </c>
      <c r="F492" t="s">
        <v>9</v>
      </c>
      <c r="G492" t="s">
        <v>25</v>
      </c>
      <c r="I492" s="8">
        <f>IFERROR(VLOOKUP(Tabela1[[#This Row],[DDD]],#REF!,3,0),0)</f>
        <v>0</v>
      </c>
      <c r="J492" t="str">
        <f t="shared" si="21"/>
        <v>ago</v>
      </c>
      <c r="K492" t="str">
        <f t="shared" si="22"/>
        <v>2017</v>
      </c>
      <c r="L492" t="str">
        <f t="shared" si="23"/>
        <v>tarde</v>
      </c>
    </row>
    <row r="493" spans="2:12" x14ac:dyDescent="0.25">
      <c r="B493" t="s">
        <v>137</v>
      </c>
      <c r="C493" s="2">
        <v>42863</v>
      </c>
      <c r="D493" s="4">
        <v>0.66666666666666596</v>
      </c>
      <c r="E493" t="s">
        <v>18</v>
      </c>
      <c r="F493" t="s">
        <v>13</v>
      </c>
      <c r="G493" t="s">
        <v>10</v>
      </c>
      <c r="I493" s="8">
        <f>IFERROR(VLOOKUP(Tabela1[[#This Row],[DDD]],#REF!,3,0),0)</f>
        <v>0</v>
      </c>
      <c r="J493" t="str">
        <f t="shared" si="21"/>
        <v>mai</v>
      </c>
      <c r="K493" t="str">
        <f t="shared" si="22"/>
        <v>2017</v>
      </c>
      <c r="L493" t="str">
        <f t="shared" si="23"/>
        <v>tarde</v>
      </c>
    </row>
    <row r="494" spans="2:12" x14ac:dyDescent="0.25">
      <c r="B494" t="s">
        <v>138</v>
      </c>
      <c r="C494" s="2">
        <v>43220</v>
      </c>
      <c r="D494" s="4">
        <v>0.70833333333333304</v>
      </c>
      <c r="E494" t="s">
        <v>18</v>
      </c>
      <c r="F494" t="s">
        <v>16</v>
      </c>
      <c r="G494" t="s">
        <v>10</v>
      </c>
      <c r="I494" s="8">
        <f>IFERROR(VLOOKUP(Tabela1[[#This Row],[DDD]],#REF!,3,0),0)</f>
        <v>0</v>
      </c>
      <c r="J494" t="str">
        <f t="shared" si="21"/>
        <v>abr</v>
      </c>
      <c r="K494" t="str">
        <f t="shared" si="22"/>
        <v>2018</v>
      </c>
      <c r="L494" t="str">
        <f t="shared" si="23"/>
        <v>tarde</v>
      </c>
    </row>
    <row r="495" spans="2:12" x14ac:dyDescent="0.25">
      <c r="B495" t="s">
        <v>139</v>
      </c>
      <c r="C495" s="2">
        <v>42998</v>
      </c>
      <c r="D495" s="4">
        <v>0.75</v>
      </c>
      <c r="E495" t="s">
        <v>18</v>
      </c>
      <c r="F495" t="s">
        <v>9</v>
      </c>
      <c r="G495" t="s">
        <v>10</v>
      </c>
      <c r="I495" s="8">
        <f>IFERROR(VLOOKUP(Tabela1[[#This Row],[DDD]],#REF!,3,0),0)</f>
        <v>0</v>
      </c>
      <c r="J495" t="str">
        <f t="shared" si="21"/>
        <v>set</v>
      </c>
      <c r="K495" t="str">
        <f t="shared" si="22"/>
        <v>2017</v>
      </c>
      <c r="L495" t="str">
        <f t="shared" si="23"/>
        <v>tarde</v>
      </c>
    </row>
    <row r="496" spans="2:12" x14ac:dyDescent="0.25">
      <c r="B496" t="s">
        <v>140</v>
      </c>
      <c r="C496" s="2">
        <v>42447</v>
      </c>
      <c r="D496" s="4">
        <v>0.33333333333333331</v>
      </c>
      <c r="E496" t="s">
        <v>18</v>
      </c>
      <c r="F496" t="s">
        <v>13</v>
      </c>
      <c r="G496" t="s">
        <v>10</v>
      </c>
      <c r="I496" s="8">
        <f>IFERROR(VLOOKUP(Tabela1[[#This Row],[DDD]],#REF!,3,0),0)</f>
        <v>0</v>
      </c>
      <c r="J496" t="str">
        <f t="shared" si="21"/>
        <v>mar</v>
      </c>
      <c r="K496" t="str">
        <f t="shared" si="22"/>
        <v>2016</v>
      </c>
      <c r="L496" t="str">
        <f t="shared" si="23"/>
        <v>manhã</v>
      </c>
    </row>
    <row r="497" spans="2:12" x14ac:dyDescent="0.25">
      <c r="B497" t="s">
        <v>141</v>
      </c>
      <c r="C497" s="2">
        <v>42781</v>
      </c>
      <c r="D497" s="4">
        <v>0.375</v>
      </c>
      <c r="E497" t="s">
        <v>18</v>
      </c>
      <c r="F497" t="s">
        <v>16</v>
      </c>
      <c r="G497" t="s">
        <v>10</v>
      </c>
      <c r="I497" s="8">
        <f>IFERROR(VLOOKUP(Tabela1[[#This Row],[DDD]],#REF!,3,0),0)</f>
        <v>0</v>
      </c>
      <c r="J497" t="str">
        <f t="shared" si="21"/>
        <v>fev</v>
      </c>
      <c r="K497" t="str">
        <f t="shared" si="22"/>
        <v>2017</v>
      </c>
      <c r="L497" t="str">
        <f t="shared" si="23"/>
        <v>manhã</v>
      </c>
    </row>
    <row r="498" spans="2:12" x14ac:dyDescent="0.25">
      <c r="B498" t="s">
        <v>142</v>
      </c>
      <c r="C498" s="2">
        <v>42217</v>
      </c>
      <c r="D498" s="4">
        <v>0.41666666666666702</v>
      </c>
      <c r="E498" t="s">
        <v>18</v>
      </c>
      <c r="F498" t="s">
        <v>9</v>
      </c>
      <c r="G498" t="s">
        <v>25</v>
      </c>
      <c r="I498" s="8">
        <f>IFERROR(VLOOKUP(Tabela1[[#This Row],[DDD]],#REF!,3,0),0)</f>
        <v>0</v>
      </c>
      <c r="J498" t="str">
        <f t="shared" si="21"/>
        <v>ago</v>
      </c>
      <c r="K498" t="str">
        <f t="shared" si="22"/>
        <v>2015</v>
      </c>
      <c r="L498" t="str">
        <f t="shared" si="23"/>
        <v>manhã</v>
      </c>
    </row>
    <row r="499" spans="2:12" x14ac:dyDescent="0.25">
      <c r="B499" t="s">
        <v>143</v>
      </c>
      <c r="C499" s="2">
        <v>43088</v>
      </c>
      <c r="D499" s="4">
        <v>0.45833333333333298</v>
      </c>
      <c r="E499" t="s">
        <v>18</v>
      </c>
      <c r="F499" t="s">
        <v>13</v>
      </c>
      <c r="G499" t="s">
        <v>10</v>
      </c>
      <c r="I499" s="8">
        <f>IFERROR(VLOOKUP(Tabela1[[#This Row],[DDD]],#REF!,3,0),0)</f>
        <v>0</v>
      </c>
      <c r="J499" t="str">
        <f t="shared" si="21"/>
        <v>dez</v>
      </c>
      <c r="K499" t="str">
        <f t="shared" si="22"/>
        <v>2017</v>
      </c>
      <c r="L499" t="str">
        <f t="shared" si="23"/>
        <v>manhã</v>
      </c>
    </row>
    <row r="500" spans="2:12" x14ac:dyDescent="0.25">
      <c r="B500" t="s">
        <v>144</v>
      </c>
      <c r="C500" s="2">
        <v>42801</v>
      </c>
      <c r="D500" s="4">
        <v>0.5</v>
      </c>
      <c r="E500" t="s">
        <v>18</v>
      </c>
      <c r="F500" t="s">
        <v>16</v>
      </c>
      <c r="G500" t="s">
        <v>10</v>
      </c>
      <c r="I500" s="8">
        <f>IFERROR(VLOOKUP(Tabela1[[#This Row],[DDD]],#REF!,3,0),0)</f>
        <v>0</v>
      </c>
      <c r="J500" t="str">
        <f t="shared" si="21"/>
        <v>mar</v>
      </c>
      <c r="K500" t="str">
        <f t="shared" si="22"/>
        <v>2017</v>
      </c>
      <c r="L500" t="str">
        <f t="shared" si="23"/>
        <v>manhã</v>
      </c>
    </row>
    <row r="501" spans="2:12" x14ac:dyDescent="0.25">
      <c r="B501" t="s">
        <v>145</v>
      </c>
      <c r="C501" s="2">
        <v>43199</v>
      </c>
      <c r="D501" s="4">
        <v>0.54166666666666596</v>
      </c>
      <c r="E501" t="s">
        <v>18</v>
      </c>
      <c r="F501" t="s">
        <v>9</v>
      </c>
      <c r="G501" t="s">
        <v>10</v>
      </c>
      <c r="I501" s="8">
        <f>IFERROR(VLOOKUP(Tabela1[[#This Row],[DDD]],#REF!,3,0),0)</f>
        <v>0</v>
      </c>
      <c r="J501" t="str">
        <f t="shared" si="21"/>
        <v>abr</v>
      </c>
      <c r="K501" t="str">
        <f t="shared" si="22"/>
        <v>2018</v>
      </c>
      <c r="L501" t="str">
        <f t="shared" si="23"/>
        <v>tarde</v>
      </c>
    </row>
    <row r="502" spans="2:12" x14ac:dyDescent="0.25">
      <c r="B502" t="s">
        <v>146</v>
      </c>
      <c r="C502" s="2">
        <v>42380</v>
      </c>
      <c r="D502" s="4">
        <v>0.58333333333333304</v>
      </c>
      <c r="E502" t="s">
        <v>18</v>
      </c>
      <c r="F502" t="s">
        <v>13</v>
      </c>
      <c r="G502" t="s">
        <v>10</v>
      </c>
      <c r="I502" s="8">
        <f>IFERROR(VLOOKUP(Tabela1[[#This Row],[DDD]],#REF!,3,0),0)</f>
        <v>0</v>
      </c>
      <c r="J502" t="str">
        <f t="shared" si="21"/>
        <v>jan</v>
      </c>
      <c r="K502" t="str">
        <f t="shared" si="22"/>
        <v>2016</v>
      </c>
      <c r="L502" t="str">
        <f t="shared" si="23"/>
        <v>tarde</v>
      </c>
    </row>
    <row r="503" spans="2:12" x14ac:dyDescent="0.25">
      <c r="B503" t="s">
        <v>147</v>
      </c>
      <c r="C503" s="2">
        <v>42067</v>
      </c>
      <c r="D503" s="4">
        <v>0.625</v>
      </c>
      <c r="E503" t="s">
        <v>18</v>
      </c>
      <c r="F503" t="s">
        <v>16</v>
      </c>
      <c r="G503" t="s">
        <v>10</v>
      </c>
      <c r="I503" s="8">
        <f>IFERROR(VLOOKUP(Tabela1[[#This Row],[DDD]],#REF!,3,0),0)</f>
        <v>0</v>
      </c>
      <c r="J503" t="str">
        <f t="shared" si="21"/>
        <v>mar</v>
      </c>
      <c r="K503" t="str">
        <f t="shared" si="22"/>
        <v>2015</v>
      </c>
      <c r="L503" t="str">
        <f t="shared" si="23"/>
        <v>tarde</v>
      </c>
    </row>
    <row r="504" spans="2:12" x14ac:dyDescent="0.25">
      <c r="B504" t="s">
        <v>148</v>
      </c>
      <c r="C504" s="2">
        <v>42615</v>
      </c>
      <c r="D504" s="4">
        <v>0.66666666666666596</v>
      </c>
      <c r="E504" t="s">
        <v>18</v>
      </c>
      <c r="F504" t="s">
        <v>9</v>
      </c>
      <c r="G504" t="s">
        <v>25</v>
      </c>
      <c r="I504" s="8">
        <f>IFERROR(VLOOKUP(Tabela1[[#This Row],[DDD]],#REF!,3,0),0)</f>
        <v>0</v>
      </c>
      <c r="J504" t="str">
        <f t="shared" si="21"/>
        <v>set</v>
      </c>
      <c r="K504" t="str">
        <f t="shared" si="22"/>
        <v>2016</v>
      </c>
      <c r="L504" t="str">
        <f t="shared" si="23"/>
        <v>tarde</v>
      </c>
    </row>
    <row r="505" spans="2:12" x14ac:dyDescent="0.25">
      <c r="B505" t="s">
        <v>149</v>
      </c>
      <c r="C505" s="2">
        <v>42556</v>
      </c>
      <c r="D505" s="4">
        <v>0.70833333333333304</v>
      </c>
      <c r="E505" t="s">
        <v>18</v>
      </c>
      <c r="F505" t="s">
        <v>13</v>
      </c>
      <c r="G505" t="s">
        <v>10</v>
      </c>
      <c r="I505" s="8">
        <f>IFERROR(VLOOKUP(Tabela1[[#This Row],[DDD]],#REF!,3,0),0)</f>
        <v>0</v>
      </c>
      <c r="J505" t="str">
        <f t="shared" si="21"/>
        <v>jul</v>
      </c>
      <c r="K505" t="str">
        <f t="shared" si="22"/>
        <v>2016</v>
      </c>
      <c r="L505" t="str">
        <f t="shared" si="23"/>
        <v>tarde</v>
      </c>
    </row>
    <row r="506" spans="2:12" x14ac:dyDescent="0.25">
      <c r="B506" t="s">
        <v>150</v>
      </c>
      <c r="C506" s="2">
        <v>42095</v>
      </c>
      <c r="D506" s="4">
        <v>0.75</v>
      </c>
      <c r="E506" t="s">
        <v>22</v>
      </c>
      <c r="F506" t="s">
        <v>16</v>
      </c>
      <c r="G506" t="s">
        <v>10</v>
      </c>
      <c r="I506" s="8">
        <f>IFERROR(VLOOKUP(Tabela1[[#This Row],[DDD]],#REF!,3,0),0)</f>
        <v>0</v>
      </c>
      <c r="J506" t="str">
        <f t="shared" si="21"/>
        <v>abr</v>
      </c>
      <c r="K506" t="str">
        <f t="shared" si="22"/>
        <v>2015</v>
      </c>
      <c r="L506" t="str">
        <f t="shared" si="23"/>
        <v>tarde</v>
      </c>
    </row>
    <row r="507" spans="2:12" x14ac:dyDescent="0.25">
      <c r="B507" t="s">
        <v>151</v>
      </c>
      <c r="C507" s="2">
        <v>43383</v>
      </c>
      <c r="D507" s="4">
        <v>0.33333333333333331</v>
      </c>
      <c r="E507" t="s">
        <v>8</v>
      </c>
      <c r="F507" t="s">
        <v>9</v>
      </c>
      <c r="G507" t="s">
        <v>10</v>
      </c>
      <c r="I507" s="8">
        <f>IFERROR(VLOOKUP(Tabela1[[#This Row],[DDD]],#REF!,3,0),0)</f>
        <v>0</v>
      </c>
      <c r="J507" t="str">
        <f t="shared" si="21"/>
        <v>out</v>
      </c>
      <c r="K507" t="str">
        <f t="shared" si="22"/>
        <v>2018</v>
      </c>
      <c r="L507" t="str">
        <f t="shared" si="23"/>
        <v>manhã</v>
      </c>
    </row>
    <row r="508" spans="2:12" x14ac:dyDescent="0.25">
      <c r="B508" t="s">
        <v>152</v>
      </c>
      <c r="C508" s="2">
        <v>43312</v>
      </c>
      <c r="D508" s="4">
        <v>0.375</v>
      </c>
      <c r="E508" t="s">
        <v>12</v>
      </c>
      <c r="F508" t="s">
        <v>13</v>
      </c>
      <c r="G508" t="s">
        <v>10</v>
      </c>
      <c r="I508" s="8">
        <f>IFERROR(VLOOKUP(Tabela1[[#This Row],[DDD]],#REF!,3,0),0)</f>
        <v>0</v>
      </c>
      <c r="J508" t="str">
        <f t="shared" si="21"/>
        <v>jul</v>
      </c>
      <c r="K508" t="str">
        <f t="shared" si="22"/>
        <v>2018</v>
      </c>
      <c r="L508" t="str">
        <f t="shared" si="23"/>
        <v>manhã</v>
      </c>
    </row>
    <row r="509" spans="2:12" x14ac:dyDescent="0.25">
      <c r="B509" t="s">
        <v>153</v>
      </c>
      <c r="C509" s="2">
        <v>42382</v>
      </c>
      <c r="D509" s="4">
        <v>0.41666666666666702</v>
      </c>
      <c r="E509" t="s">
        <v>12</v>
      </c>
      <c r="F509" t="s">
        <v>16</v>
      </c>
      <c r="G509" t="s">
        <v>10</v>
      </c>
      <c r="I509" s="8">
        <f>IFERROR(VLOOKUP(Tabela1[[#This Row],[DDD]],#REF!,3,0),0)</f>
        <v>0</v>
      </c>
      <c r="J509" t="str">
        <f t="shared" si="21"/>
        <v>jan</v>
      </c>
      <c r="K509" t="str">
        <f t="shared" si="22"/>
        <v>2016</v>
      </c>
      <c r="L509" t="str">
        <f t="shared" si="23"/>
        <v>manhã</v>
      </c>
    </row>
    <row r="510" spans="2:12" x14ac:dyDescent="0.25">
      <c r="B510" t="s">
        <v>154</v>
      </c>
      <c r="C510" s="2">
        <v>42384</v>
      </c>
      <c r="D510" s="4">
        <v>0.45833333333333298</v>
      </c>
      <c r="E510" t="s">
        <v>12</v>
      </c>
      <c r="F510" t="s">
        <v>9</v>
      </c>
      <c r="G510" t="s">
        <v>25</v>
      </c>
      <c r="I510" s="8">
        <f>IFERROR(VLOOKUP(Tabela1[[#This Row],[DDD]],#REF!,3,0),0)</f>
        <v>0</v>
      </c>
      <c r="J510" t="str">
        <f t="shared" si="21"/>
        <v>jan</v>
      </c>
      <c r="K510" t="str">
        <f t="shared" si="22"/>
        <v>2016</v>
      </c>
      <c r="L510" t="str">
        <f t="shared" si="23"/>
        <v>manhã</v>
      </c>
    </row>
    <row r="511" spans="2:12" x14ac:dyDescent="0.25">
      <c r="B511" t="s">
        <v>155</v>
      </c>
      <c r="C511" s="2">
        <v>43445</v>
      </c>
      <c r="D511" s="4">
        <v>0.5</v>
      </c>
      <c r="E511" t="s">
        <v>8</v>
      </c>
      <c r="F511" t="s">
        <v>13</v>
      </c>
      <c r="G511" t="s">
        <v>10</v>
      </c>
      <c r="I511" s="8">
        <f>IFERROR(VLOOKUP(Tabela1[[#This Row],[DDD]],#REF!,3,0),0)</f>
        <v>0</v>
      </c>
      <c r="J511" t="str">
        <f t="shared" si="21"/>
        <v>dez</v>
      </c>
      <c r="K511" t="str">
        <f t="shared" si="22"/>
        <v>2018</v>
      </c>
      <c r="L511" t="str">
        <f t="shared" si="23"/>
        <v>manhã</v>
      </c>
    </row>
    <row r="512" spans="2:12" x14ac:dyDescent="0.25">
      <c r="B512" t="s">
        <v>156</v>
      </c>
      <c r="C512" s="2">
        <v>42502</v>
      </c>
      <c r="D512" s="4">
        <v>0.54166666666666596</v>
      </c>
      <c r="E512" t="s">
        <v>8</v>
      </c>
      <c r="F512" t="s">
        <v>16</v>
      </c>
      <c r="G512" t="s">
        <v>10</v>
      </c>
      <c r="I512" s="8">
        <f>IFERROR(VLOOKUP(Tabela1[[#This Row],[DDD]],#REF!,3,0),0)</f>
        <v>0</v>
      </c>
      <c r="J512" t="str">
        <f t="shared" si="21"/>
        <v>mai</v>
      </c>
      <c r="K512" t="str">
        <f t="shared" si="22"/>
        <v>2016</v>
      </c>
      <c r="L512" t="str">
        <f t="shared" si="23"/>
        <v>tarde</v>
      </c>
    </row>
    <row r="513" spans="2:12" x14ac:dyDescent="0.25">
      <c r="B513" t="s">
        <v>157</v>
      </c>
      <c r="C513" s="2">
        <v>43346</v>
      </c>
      <c r="D513" s="4">
        <v>0.58333333333333304</v>
      </c>
      <c r="E513" t="s">
        <v>8</v>
      </c>
      <c r="F513" t="s">
        <v>9</v>
      </c>
      <c r="G513" t="s">
        <v>10</v>
      </c>
      <c r="I513" s="8">
        <f>IFERROR(VLOOKUP(Tabela1[[#This Row],[DDD]],#REF!,3,0),0)</f>
        <v>0</v>
      </c>
      <c r="J513" t="str">
        <f t="shared" si="21"/>
        <v>set</v>
      </c>
      <c r="K513" t="str">
        <f t="shared" si="22"/>
        <v>2018</v>
      </c>
      <c r="L513" t="str">
        <f t="shared" si="23"/>
        <v>tarde</v>
      </c>
    </row>
    <row r="514" spans="2:12" x14ac:dyDescent="0.25">
      <c r="B514" t="s">
        <v>158</v>
      </c>
      <c r="C514" s="2">
        <v>43280</v>
      </c>
      <c r="D514" s="4">
        <v>0.625</v>
      </c>
      <c r="E514" t="s">
        <v>8</v>
      </c>
      <c r="F514" t="s">
        <v>13</v>
      </c>
      <c r="G514" t="s">
        <v>10</v>
      </c>
      <c r="I514" s="8">
        <f>IFERROR(VLOOKUP(Tabela1[[#This Row],[DDD]],#REF!,3,0),0)</f>
        <v>0</v>
      </c>
      <c r="J514" t="str">
        <f t="shared" si="21"/>
        <v>jun</v>
      </c>
      <c r="K514" t="str">
        <f t="shared" si="22"/>
        <v>2018</v>
      </c>
      <c r="L514" t="str">
        <f t="shared" si="23"/>
        <v>tarde</v>
      </c>
    </row>
    <row r="515" spans="2:12" x14ac:dyDescent="0.25">
      <c r="B515" t="s">
        <v>159</v>
      </c>
      <c r="C515" s="2">
        <v>42782</v>
      </c>
      <c r="D515" s="4">
        <v>0.66666666666666596</v>
      </c>
      <c r="E515" t="s">
        <v>20</v>
      </c>
      <c r="F515" t="s">
        <v>16</v>
      </c>
      <c r="G515" t="s">
        <v>10</v>
      </c>
      <c r="I515" s="8">
        <f>IFERROR(VLOOKUP(Tabela1[[#This Row],[DDD]],#REF!,3,0),0)</f>
        <v>0</v>
      </c>
      <c r="J515" t="str">
        <f t="shared" ref="J515:J578" si="24">TEXT(C515,"mmm")</f>
        <v>fev</v>
      </c>
      <c r="K515" t="str">
        <f t="shared" ref="K515:K578" si="25">TEXT(C515,"aaaa")</f>
        <v>2017</v>
      </c>
      <c r="L515" t="str">
        <f t="shared" ref="L515:L578" si="26">IF(VALUE(TEXT(D515,"hh"))&lt;=12,"manhã","tarde")</f>
        <v>tarde</v>
      </c>
    </row>
    <row r="516" spans="2:12" x14ac:dyDescent="0.25">
      <c r="B516" t="s">
        <v>160</v>
      </c>
      <c r="C516" s="2">
        <v>42435</v>
      </c>
      <c r="D516" s="4">
        <v>0.70833333333333304</v>
      </c>
      <c r="E516" t="s">
        <v>20</v>
      </c>
      <c r="F516" t="s">
        <v>9</v>
      </c>
      <c r="G516" t="s">
        <v>25</v>
      </c>
      <c r="I516" s="8">
        <f>IFERROR(VLOOKUP(Tabela1[[#This Row],[DDD]],#REF!,3,0),0)</f>
        <v>0</v>
      </c>
      <c r="J516" t="str">
        <f t="shared" si="24"/>
        <v>mar</v>
      </c>
      <c r="K516" t="str">
        <f t="shared" si="25"/>
        <v>2016</v>
      </c>
      <c r="L516" t="str">
        <f t="shared" si="26"/>
        <v>tarde</v>
      </c>
    </row>
    <row r="517" spans="2:12" x14ac:dyDescent="0.25">
      <c r="B517" t="s">
        <v>161</v>
      </c>
      <c r="C517" s="2">
        <v>43408</v>
      </c>
      <c r="D517" s="4">
        <v>0.75</v>
      </c>
      <c r="E517" t="s">
        <v>20</v>
      </c>
      <c r="F517" t="s">
        <v>13</v>
      </c>
      <c r="G517" t="s">
        <v>10</v>
      </c>
      <c r="I517" s="8">
        <f>IFERROR(VLOOKUP(Tabela1[[#This Row],[DDD]],#REF!,3,0),0)</f>
        <v>0</v>
      </c>
      <c r="J517" t="str">
        <f t="shared" si="24"/>
        <v>nov</v>
      </c>
      <c r="K517" t="str">
        <f t="shared" si="25"/>
        <v>2018</v>
      </c>
      <c r="L517" t="str">
        <f t="shared" si="26"/>
        <v>tarde</v>
      </c>
    </row>
    <row r="518" spans="2:12" x14ac:dyDescent="0.25">
      <c r="B518" t="s">
        <v>162</v>
      </c>
      <c r="C518" s="2">
        <v>43312</v>
      </c>
      <c r="D518" s="4">
        <v>0.33333333333333331</v>
      </c>
      <c r="E518" t="s">
        <v>20</v>
      </c>
      <c r="F518" t="s">
        <v>16</v>
      </c>
      <c r="G518" t="s">
        <v>10</v>
      </c>
      <c r="I518" s="8">
        <f>IFERROR(VLOOKUP(Tabela1[[#This Row],[DDD]],#REF!,3,0),0)</f>
        <v>0</v>
      </c>
      <c r="J518" t="str">
        <f t="shared" si="24"/>
        <v>jul</v>
      </c>
      <c r="K518" t="str">
        <f t="shared" si="25"/>
        <v>2018</v>
      </c>
      <c r="L518" t="str">
        <f t="shared" si="26"/>
        <v>manhã</v>
      </c>
    </row>
    <row r="519" spans="2:12" x14ac:dyDescent="0.25">
      <c r="B519" t="s">
        <v>163</v>
      </c>
      <c r="C519" s="2">
        <v>42783</v>
      </c>
      <c r="D519" s="4">
        <v>0.375</v>
      </c>
      <c r="E519" t="s">
        <v>20</v>
      </c>
      <c r="F519" t="s">
        <v>9</v>
      </c>
      <c r="G519" t="s">
        <v>10</v>
      </c>
      <c r="I519" s="8">
        <f>IFERROR(VLOOKUP(Tabela1[[#This Row],[DDD]],#REF!,3,0),0)</f>
        <v>0</v>
      </c>
      <c r="J519" t="str">
        <f t="shared" si="24"/>
        <v>fev</v>
      </c>
      <c r="K519" t="str">
        <f t="shared" si="25"/>
        <v>2017</v>
      </c>
      <c r="L519" t="str">
        <f t="shared" si="26"/>
        <v>manhã</v>
      </c>
    </row>
    <row r="520" spans="2:12" x14ac:dyDescent="0.25">
      <c r="B520" t="s">
        <v>164</v>
      </c>
      <c r="C520" s="2">
        <v>42312</v>
      </c>
      <c r="D520" s="4">
        <v>0.41666666666666702</v>
      </c>
      <c r="E520" t="s">
        <v>20</v>
      </c>
      <c r="F520" t="s">
        <v>13</v>
      </c>
      <c r="G520" t="s">
        <v>10</v>
      </c>
      <c r="I520" s="8">
        <f>IFERROR(VLOOKUP(Tabela1[[#This Row],[DDD]],#REF!,3,0),0)</f>
        <v>0</v>
      </c>
      <c r="J520" t="str">
        <f t="shared" si="24"/>
        <v>nov</v>
      </c>
      <c r="K520" t="str">
        <f t="shared" si="25"/>
        <v>2015</v>
      </c>
      <c r="L520" t="str">
        <f t="shared" si="26"/>
        <v>manhã</v>
      </c>
    </row>
    <row r="521" spans="2:12" x14ac:dyDescent="0.25">
      <c r="B521" t="s">
        <v>165</v>
      </c>
      <c r="C521" s="2">
        <v>43422</v>
      </c>
      <c r="D521" s="4">
        <v>0.45833333333333298</v>
      </c>
      <c r="E521" t="s">
        <v>20</v>
      </c>
      <c r="F521" t="s">
        <v>16</v>
      </c>
      <c r="G521" t="s">
        <v>10</v>
      </c>
      <c r="I521" s="8">
        <f>IFERROR(VLOOKUP(Tabela1[[#This Row],[DDD]],#REF!,3,0),0)</f>
        <v>0</v>
      </c>
      <c r="J521" t="str">
        <f t="shared" si="24"/>
        <v>nov</v>
      </c>
      <c r="K521" t="str">
        <f t="shared" si="25"/>
        <v>2018</v>
      </c>
      <c r="L521" t="str">
        <f t="shared" si="26"/>
        <v>manhã</v>
      </c>
    </row>
    <row r="522" spans="2:12" x14ac:dyDescent="0.25">
      <c r="B522" t="s">
        <v>166</v>
      </c>
      <c r="C522" s="2">
        <v>42407</v>
      </c>
      <c r="D522" s="4">
        <v>0.5</v>
      </c>
      <c r="E522" t="s">
        <v>20</v>
      </c>
      <c r="F522" t="s">
        <v>9</v>
      </c>
      <c r="G522" t="s">
        <v>25</v>
      </c>
      <c r="I522" s="8">
        <f>IFERROR(VLOOKUP(Tabela1[[#This Row],[DDD]],#REF!,3,0),0)</f>
        <v>0</v>
      </c>
      <c r="J522" t="str">
        <f t="shared" si="24"/>
        <v>fev</v>
      </c>
      <c r="K522" t="str">
        <f t="shared" si="25"/>
        <v>2016</v>
      </c>
      <c r="L522" t="str">
        <f t="shared" si="26"/>
        <v>manhã</v>
      </c>
    </row>
    <row r="523" spans="2:12" x14ac:dyDescent="0.25">
      <c r="B523" t="s">
        <v>167</v>
      </c>
      <c r="C523" s="2">
        <v>42966</v>
      </c>
      <c r="D523" s="4">
        <v>0.54166666666666596</v>
      </c>
      <c r="E523" t="s">
        <v>20</v>
      </c>
      <c r="F523" t="s">
        <v>13</v>
      </c>
      <c r="G523" t="s">
        <v>10</v>
      </c>
      <c r="I523" s="8">
        <f>IFERROR(VLOOKUP(Tabela1[[#This Row],[DDD]],#REF!,3,0),0)</f>
        <v>0</v>
      </c>
      <c r="J523" t="str">
        <f t="shared" si="24"/>
        <v>ago</v>
      </c>
      <c r="K523" t="str">
        <f t="shared" si="25"/>
        <v>2017</v>
      </c>
      <c r="L523" t="str">
        <f t="shared" si="26"/>
        <v>tarde</v>
      </c>
    </row>
    <row r="524" spans="2:12" x14ac:dyDescent="0.25">
      <c r="B524" t="s">
        <v>168</v>
      </c>
      <c r="C524" s="2">
        <v>42373</v>
      </c>
      <c r="D524" s="4">
        <v>0.58333333333333304</v>
      </c>
      <c r="E524" t="s">
        <v>20</v>
      </c>
      <c r="F524" t="s">
        <v>16</v>
      </c>
      <c r="G524" t="s">
        <v>10</v>
      </c>
      <c r="I524" s="8">
        <f>IFERROR(VLOOKUP(Tabela1[[#This Row],[DDD]],#REF!,3,0),0)</f>
        <v>0</v>
      </c>
      <c r="J524" t="str">
        <f t="shared" si="24"/>
        <v>jan</v>
      </c>
      <c r="K524" t="str">
        <f t="shared" si="25"/>
        <v>2016</v>
      </c>
      <c r="L524" t="str">
        <f t="shared" si="26"/>
        <v>tarde</v>
      </c>
    </row>
    <row r="525" spans="2:12" x14ac:dyDescent="0.25">
      <c r="B525" t="s">
        <v>169</v>
      </c>
      <c r="C525" s="2">
        <v>42139</v>
      </c>
      <c r="D525" s="4">
        <v>0.625</v>
      </c>
      <c r="E525" t="s">
        <v>20</v>
      </c>
      <c r="F525" t="s">
        <v>9</v>
      </c>
      <c r="G525" t="s">
        <v>10</v>
      </c>
      <c r="I525" s="8">
        <f>IFERROR(VLOOKUP(Tabela1[[#This Row],[DDD]],#REF!,3,0),0)</f>
        <v>0</v>
      </c>
      <c r="J525" t="str">
        <f t="shared" si="24"/>
        <v>mai</v>
      </c>
      <c r="K525" t="str">
        <f t="shared" si="25"/>
        <v>2015</v>
      </c>
      <c r="L525" t="str">
        <f t="shared" si="26"/>
        <v>tarde</v>
      </c>
    </row>
    <row r="526" spans="2:12" x14ac:dyDescent="0.25">
      <c r="B526" t="s">
        <v>170</v>
      </c>
      <c r="C526" s="2">
        <v>42830</v>
      </c>
      <c r="D526" s="4">
        <v>0.66666666666666596</v>
      </c>
      <c r="E526" t="s">
        <v>18</v>
      </c>
      <c r="F526" t="s">
        <v>13</v>
      </c>
      <c r="G526" t="s">
        <v>10</v>
      </c>
      <c r="I526" s="8">
        <f>IFERROR(VLOOKUP(Tabela1[[#This Row],[DDD]],#REF!,3,0),0)</f>
        <v>0</v>
      </c>
      <c r="J526" t="str">
        <f t="shared" si="24"/>
        <v>abr</v>
      </c>
      <c r="K526" t="str">
        <f t="shared" si="25"/>
        <v>2017</v>
      </c>
      <c r="L526" t="str">
        <f t="shared" si="26"/>
        <v>tarde</v>
      </c>
    </row>
    <row r="527" spans="2:12" x14ac:dyDescent="0.25">
      <c r="B527" t="s">
        <v>171</v>
      </c>
      <c r="C527" s="2">
        <v>42332</v>
      </c>
      <c r="D527" s="4">
        <v>0.70833333333333304</v>
      </c>
      <c r="E527" t="s">
        <v>18</v>
      </c>
      <c r="F527" t="s">
        <v>16</v>
      </c>
      <c r="G527" t="s">
        <v>10</v>
      </c>
      <c r="I527" s="8">
        <f>IFERROR(VLOOKUP(Tabela1[[#This Row],[DDD]],#REF!,3,0),0)</f>
        <v>0</v>
      </c>
      <c r="J527" t="str">
        <f t="shared" si="24"/>
        <v>nov</v>
      </c>
      <c r="K527" t="str">
        <f t="shared" si="25"/>
        <v>2015</v>
      </c>
      <c r="L527" t="str">
        <f t="shared" si="26"/>
        <v>tarde</v>
      </c>
    </row>
    <row r="528" spans="2:12" x14ac:dyDescent="0.25">
      <c r="B528" t="s">
        <v>172</v>
      </c>
      <c r="C528" s="2">
        <v>42916</v>
      </c>
      <c r="D528" s="4">
        <v>0.75</v>
      </c>
      <c r="E528" t="s">
        <v>18</v>
      </c>
      <c r="F528" t="s">
        <v>9</v>
      </c>
      <c r="G528" t="s">
        <v>25</v>
      </c>
      <c r="I528" s="8">
        <f>IFERROR(VLOOKUP(Tabela1[[#This Row],[DDD]],#REF!,3,0),0)</f>
        <v>0</v>
      </c>
      <c r="J528" t="str">
        <f t="shared" si="24"/>
        <v>jun</v>
      </c>
      <c r="K528" t="str">
        <f t="shared" si="25"/>
        <v>2017</v>
      </c>
      <c r="L528" t="str">
        <f t="shared" si="26"/>
        <v>tarde</v>
      </c>
    </row>
    <row r="529" spans="2:12" x14ac:dyDescent="0.25">
      <c r="B529" t="s">
        <v>173</v>
      </c>
      <c r="C529" s="2">
        <v>42852</v>
      </c>
      <c r="D529" s="4">
        <v>0.33333333333333331</v>
      </c>
      <c r="E529" t="s">
        <v>18</v>
      </c>
      <c r="F529" t="s">
        <v>13</v>
      </c>
      <c r="G529" t="s">
        <v>10</v>
      </c>
      <c r="I529" s="8">
        <f>IFERROR(VLOOKUP(Tabela1[[#This Row],[DDD]],#REF!,3,0),0)</f>
        <v>0</v>
      </c>
      <c r="J529" t="str">
        <f t="shared" si="24"/>
        <v>abr</v>
      </c>
      <c r="K529" t="str">
        <f t="shared" si="25"/>
        <v>2017</v>
      </c>
      <c r="L529" t="str">
        <f t="shared" si="26"/>
        <v>manhã</v>
      </c>
    </row>
    <row r="530" spans="2:12" x14ac:dyDescent="0.25">
      <c r="B530" t="s">
        <v>174</v>
      </c>
      <c r="C530" s="2">
        <v>43289</v>
      </c>
      <c r="D530" s="4">
        <v>0.375</v>
      </c>
      <c r="E530" t="s">
        <v>18</v>
      </c>
      <c r="F530" t="s">
        <v>16</v>
      </c>
      <c r="G530" t="s">
        <v>10</v>
      </c>
      <c r="I530" s="8">
        <f>IFERROR(VLOOKUP(Tabela1[[#This Row],[DDD]],#REF!,3,0),0)</f>
        <v>0</v>
      </c>
      <c r="J530" t="str">
        <f t="shared" si="24"/>
        <v>jul</v>
      </c>
      <c r="K530" t="str">
        <f t="shared" si="25"/>
        <v>2018</v>
      </c>
      <c r="L530" t="str">
        <f t="shared" si="26"/>
        <v>manhã</v>
      </c>
    </row>
    <row r="531" spans="2:12" x14ac:dyDescent="0.25">
      <c r="B531" t="s">
        <v>175</v>
      </c>
      <c r="C531" s="2">
        <v>42619</v>
      </c>
      <c r="D531" s="4">
        <v>0.41666666666666702</v>
      </c>
      <c r="E531" t="s">
        <v>18</v>
      </c>
      <c r="F531" t="s">
        <v>9</v>
      </c>
      <c r="G531" t="s">
        <v>10</v>
      </c>
      <c r="I531" s="8">
        <f>IFERROR(VLOOKUP(Tabela1[[#This Row],[DDD]],#REF!,3,0),0)</f>
        <v>0</v>
      </c>
      <c r="J531" t="str">
        <f t="shared" si="24"/>
        <v>set</v>
      </c>
      <c r="K531" t="str">
        <f t="shared" si="25"/>
        <v>2016</v>
      </c>
      <c r="L531" t="str">
        <f t="shared" si="26"/>
        <v>manhã</v>
      </c>
    </row>
    <row r="532" spans="2:12" x14ac:dyDescent="0.25">
      <c r="B532" t="s">
        <v>176</v>
      </c>
      <c r="C532" s="2">
        <v>42731</v>
      </c>
      <c r="D532" s="4">
        <v>0.45833333333333298</v>
      </c>
      <c r="E532" t="s">
        <v>18</v>
      </c>
      <c r="F532" t="s">
        <v>13</v>
      </c>
      <c r="G532" t="s">
        <v>10</v>
      </c>
      <c r="I532" s="8">
        <f>IFERROR(VLOOKUP(Tabela1[[#This Row],[DDD]],#REF!,3,0),0)</f>
        <v>0</v>
      </c>
      <c r="J532" t="str">
        <f t="shared" si="24"/>
        <v>dez</v>
      </c>
      <c r="K532" t="str">
        <f t="shared" si="25"/>
        <v>2016</v>
      </c>
      <c r="L532" t="str">
        <f t="shared" si="26"/>
        <v>manhã</v>
      </c>
    </row>
    <row r="533" spans="2:12" x14ac:dyDescent="0.25">
      <c r="B533" t="s">
        <v>177</v>
      </c>
      <c r="C533" s="2">
        <v>42989</v>
      </c>
      <c r="D533" s="4">
        <v>0.5</v>
      </c>
      <c r="E533" t="s">
        <v>18</v>
      </c>
      <c r="F533" t="s">
        <v>16</v>
      </c>
      <c r="G533" t="s">
        <v>10</v>
      </c>
      <c r="I533" s="8">
        <f>IFERROR(VLOOKUP(Tabela1[[#This Row],[DDD]],#REF!,3,0),0)</f>
        <v>0</v>
      </c>
      <c r="J533" t="str">
        <f t="shared" si="24"/>
        <v>set</v>
      </c>
      <c r="K533" t="str">
        <f t="shared" si="25"/>
        <v>2017</v>
      </c>
      <c r="L533" t="str">
        <f t="shared" si="26"/>
        <v>manhã</v>
      </c>
    </row>
    <row r="534" spans="2:12" x14ac:dyDescent="0.25">
      <c r="B534" t="s">
        <v>178</v>
      </c>
      <c r="C534" s="2">
        <v>43437</v>
      </c>
      <c r="D534" s="4">
        <v>0.54166666666666596</v>
      </c>
      <c r="E534" t="s">
        <v>18</v>
      </c>
      <c r="F534" t="s">
        <v>9</v>
      </c>
      <c r="G534" t="s">
        <v>25</v>
      </c>
      <c r="I534" s="8">
        <f>IFERROR(VLOOKUP(Tabela1[[#This Row],[DDD]],#REF!,3,0),0)</f>
        <v>0</v>
      </c>
      <c r="J534" t="str">
        <f t="shared" si="24"/>
        <v>dez</v>
      </c>
      <c r="K534" t="str">
        <f t="shared" si="25"/>
        <v>2018</v>
      </c>
      <c r="L534" t="str">
        <f t="shared" si="26"/>
        <v>tarde</v>
      </c>
    </row>
    <row r="535" spans="2:12" x14ac:dyDescent="0.25">
      <c r="B535" t="s">
        <v>179</v>
      </c>
      <c r="C535" s="2">
        <v>43309</v>
      </c>
      <c r="D535" s="4">
        <v>0.58333333333333304</v>
      </c>
      <c r="E535" t="s">
        <v>18</v>
      </c>
      <c r="F535" t="s">
        <v>13</v>
      </c>
      <c r="G535" t="s">
        <v>10</v>
      </c>
      <c r="I535" s="8">
        <f>IFERROR(VLOOKUP(Tabela1[[#This Row],[DDD]],#REF!,3,0),0)</f>
        <v>0</v>
      </c>
      <c r="J535" t="str">
        <f t="shared" si="24"/>
        <v>jul</v>
      </c>
      <c r="K535" t="str">
        <f t="shared" si="25"/>
        <v>2018</v>
      </c>
      <c r="L535" t="str">
        <f t="shared" si="26"/>
        <v>tarde</v>
      </c>
    </row>
    <row r="536" spans="2:12" x14ac:dyDescent="0.25">
      <c r="B536" t="s">
        <v>180</v>
      </c>
      <c r="C536" s="2">
        <v>43397</v>
      </c>
      <c r="D536" s="4">
        <v>0.625</v>
      </c>
      <c r="E536" t="s">
        <v>18</v>
      </c>
      <c r="F536" t="s">
        <v>16</v>
      </c>
      <c r="G536" t="s">
        <v>10</v>
      </c>
      <c r="I536" s="8">
        <f>IFERROR(VLOOKUP(Tabela1[[#This Row],[DDD]],#REF!,3,0),0)</f>
        <v>0</v>
      </c>
      <c r="J536" t="str">
        <f t="shared" si="24"/>
        <v>out</v>
      </c>
      <c r="K536" t="str">
        <f t="shared" si="25"/>
        <v>2018</v>
      </c>
      <c r="L536" t="str">
        <f t="shared" si="26"/>
        <v>tarde</v>
      </c>
    </row>
    <row r="537" spans="2:12" x14ac:dyDescent="0.25">
      <c r="B537" t="s">
        <v>181</v>
      </c>
      <c r="C537" s="2">
        <v>42526</v>
      </c>
      <c r="D537" s="4">
        <v>0.66666666666666596</v>
      </c>
      <c r="E537" t="s">
        <v>18</v>
      </c>
      <c r="F537" t="s">
        <v>9</v>
      </c>
      <c r="G537" t="s">
        <v>10</v>
      </c>
      <c r="I537" s="8">
        <f>IFERROR(VLOOKUP(Tabela1[[#This Row],[DDD]],#REF!,3,0),0)</f>
        <v>0</v>
      </c>
      <c r="J537" t="str">
        <f t="shared" si="24"/>
        <v>jun</v>
      </c>
      <c r="K537" t="str">
        <f t="shared" si="25"/>
        <v>2016</v>
      </c>
      <c r="L537" t="str">
        <f t="shared" si="26"/>
        <v>tarde</v>
      </c>
    </row>
    <row r="538" spans="2:12" x14ac:dyDescent="0.25">
      <c r="B538" t="s">
        <v>182</v>
      </c>
      <c r="C538" s="2">
        <v>42741</v>
      </c>
      <c r="D538" s="4">
        <v>0.70833333333333304</v>
      </c>
      <c r="E538" t="s">
        <v>18</v>
      </c>
      <c r="F538" t="s">
        <v>13</v>
      </c>
      <c r="G538" t="s">
        <v>10</v>
      </c>
      <c r="I538" s="8">
        <f>IFERROR(VLOOKUP(Tabela1[[#This Row],[DDD]],#REF!,3,0),0)</f>
        <v>0</v>
      </c>
      <c r="J538" t="str">
        <f t="shared" si="24"/>
        <v>jan</v>
      </c>
      <c r="K538" t="str">
        <f t="shared" si="25"/>
        <v>2017</v>
      </c>
      <c r="L538" t="str">
        <f t="shared" si="26"/>
        <v>tarde</v>
      </c>
    </row>
    <row r="539" spans="2:12" x14ac:dyDescent="0.25">
      <c r="B539" t="s">
        <v>183</v>
      </c>
      <c r="C539" s="2">
        <v>42471</v>
      </c>
      <c r="D539" s="4">
        <v>0.75</v>
      </c>
      <c r="E539" t="s">
        <v>18</v>
      </c>
      <c r="F539" t="s">
        <v>16</v>
      </c>
      <c r="G539" t="s">
        <v>10</v>
      </c>
      <c r="I539" s="8">
        <f>IFERROR(VLOOKUP(Tabela1[[#This Row],[DDD]],#REF!,3,0),0)</f>
        <v>0</v>
      </c>
      <c r="J539" t="str">
        <f t="shared" si="24"/>
        <v>abr</v>
      </c>
      <c r="K539" t="str">
        <f t="shared" si="25"/>
        <v>2016</v>
      </c>
      <c r="L539" t="str">
        <f t="shared" si="26"/>
        <v>tarde</v>
      </c>
    </row>
    <row r="540" spans="2:12" x14ac:dyDescent="0.25">
      <c r="B540" t="s">
        <v>184</v>
      </c>
      <c r="C540" s="2">
        <v>42692</v>
      </c>
      <c r="D540" s="4">
        <v>0.33333333333333331</v>
      </c>
      <c r="E540" t="s">
        <v>22</v>
      </c>
      <c r="F540" t="s">
        <v>9</v>
      </c>
      <c r="G540" t="s">
        <v>25</v>
      </c>
      <c r="I540" s="8">
        <f>IFERROR(VLOOKUP(Tabela1[[#This Row],[DDD]],#REF!,3,0),0)</f>
        <v>0</v>
      </c>
      <c r="J540" t="str">
        <f t="shared" si="24"/>
        <v>nov</v>
      </c>
      <c r="K540" t="str">
        <f t="shared" si="25"/>
        <v>2016</v>
      </c>
      <c r="L540" t="str">
        <f t="shared" si="26"/>
        <v>manhã</v>
      </c>
    </row>
    <row r="541" spans="2:12" x14ac:dyDescent="0.25">
      <c r="B541" t="s">
        <v>185</v>
      </c>
      <c r="C541" s="2">
        <v>43192</v>
      </c>
      <c r="D541" s="4">
        <v>0.375</v>
      </c>
      <c r="E541" t="s">
        <v>8</v>
      </c>
      <c r="F541" t="s">
        <v>13</v>
      </c>
      <c r="G541" t="s">
        <v>10</v>
      </c>
      <c r="I541" s="8">
        <f>IFERROR(VLOOKUP(Tabela1[[#This Row],[DDD]],#REF!,3,0),0)</f>
        <v>0</v>
      </c>
      <c r="J541" t="str">
        <f t="shared" si="24"/>
        <v>abr</v>
      </c>
      <c r="K541" t="str">
        <f t="shared" si="25"/>
        <v>2018</v>
      </c>
      <c r="L541" t="str">
        <f t="shared" si="26"/>
        <v>manhã</v>
      </c>
    </row>
    <row r="542" spans="2:12" x14ac:dyDescent="0.25">
      <c r="B542" t="s">
        <v>186</v>
      </c>
      <c r="C542" s="2">
        <v>43013</v>
      </c>
      <c r="D542" s="4">
        <v>0.41666666666666702</v>
      </c>
      <c r="E542" t="s">
        <v>12</v>
      </c>
      <c r="F542" t="s">
        <v>16</v>
      </c>
      <c r="G542" t="s">
        <v>10</v>
      </c>
      <c r="I542" s="8">
        <f>IFERROR(VLOOKUP(Tabela1[[#This Row],[DDD]],#REF!,3,0),0)</f>
        <v>0</v>
      </c>
      <c r="J542" t="str">
        <f t="shared" si="24"/>
        <v>out</v>
      </c>
      <c r="K542" t="str">
        <f t="shared" si="25"/>
        <v>2017</v>
      </c>
      <c r="L542" t="str">
        <f t="shared" si="26"/>
        <v>manhã</v>
      </c>
    </row>
    <row r="543" spans="2:12" x14ac:dyDescent="0.25">
      <c r="B543" t="s">
        <v>187</v>
      </c>
      <c r="C543" s="2">
        <v>43369</v>
      </c>
      <c r="D543" s="4">
        <v>0.45833333333333298</v>
      </c>
      <c r="E543" t="s">
        <v>12</v>
      </c>
      <c r="F543" t="s">
        <v>9</v>
      </c>
      <c r="G543" t="s">
        <v>10</v>
      </c>
      <c r="I543" s="8">
        <f>IFERROR(VLOOKUP(Tabela1[[#This Row],[DDD]],#REF!,3,0),0)</f>
        <v>0</v>
      </c>
      <c r="J543" t="str">
        <f t="shared" si="24"/>
        <v>set</v>
      </c>
      <c r="K543" t="str">
        <f t="shared" si="25"/>
        <v>2018</v>
      </c>
      <c r="L543" t="str">
        <f t="shared" si="26"/>
        <v>manhã</v>
      </c>
    </row>
    <row r="544" spans="2:12" x14ac:dyDescent="0.25">
      <c r="B544" t="s">
        <v>188</v>
      </c>
      <c r="C544" s="2">
        <v>42699</v>
      </c>
      <c r="D544" s="4">
        <v>0.5</v>
      </c>
      <c r="E544" t="s">
        <v>12</v>
      </c>
      <c r="F544" t="s">
        <v>13</v>
      </c>
      <c r="G544" t="s">
        <v>10</v>
      </c>
      <c r="I544" s="8">
        <f>IFERROR(VLOOKUP(Tabela1[[#This Row],[DDD]],#REF!,3,0),0)</f>
        <v>0</v>
      </c>
      <c r="J544" t="str">
        <f t="shared" si="24"/>
        <v>nov</v>
      </c>
      <c r="K544" t="str">
        <f t="shared" si="25"/>
        <v>2016</v>
      </c>
      <c r="L544" t="str">
        <f t="shared" si="26"/>
        <v>manhã</v>
      </c>
    </row>
    <row r="545" spans="2:12" x14ac:dyDescent="0.25">
      <c r="B545" t="s">
        <v>189</v>
      </c>
      <c r="C545" s="2">
        <v>42254</v>
      </c>
      <c r="D545" s="4">
        <v>0.54166666666666596</v>
      </c>
      <c r="E545" t="s">
        <v>8</v>
      </c>
      <c r="F545" t="s">
        <v>16</v>
      </c>
      <c r="G545" t="s">
        <v>10</v>
      </c>
      <c r="I545" s="8">
        <f>IFERROR(VLOOKUP(Tabela1[[#This Row],[DDD]],#REF!,3,0),0)</f>
        <v>0</v>
      </c>
      <c r="J545" t="str">
        <f t="shared" si="24"/>
        <v>set</v>
      </c>
      <c r="K545" t="str">
        <f t="shared" si="25"/>
        <v>2015</v>
      </c>
      <c r="L545" t="str">
        <f t="shared" si="26"/>
        <v>tarde</v>
      </c>
    </row>
    <row r="546" spans="2:12" x14ac:dyDescent="0.25">
      <c r="B546" t="s">
        <v>190</v>
      </c>
      <c r="C546" s="2">
        <v>43085</v>
      </c>
      <c r="D546" s="4">
        <v>0.58333333333333304</v>
      </c>
      <c r="E546" t="s">
        <v>8</v>
      </c>
      <c r="F546" t="s">
        <v>9</v>
      </c>
      <c r="G546" t="s">
        <v>25</v>
      </c>
      <c r="I546" s="8">
        <f>IFERROR(VLOOKUP(Tabela1[[#This Row],[DDD]],#REF!,3,0),0)</f>
        <v>0</v>
      </c>
      <c r="J546" t="str">
        <f t="shared" si="24"/>
        <v>dez</v>
      </c>
      <c r="K546" t="str">
        <f t="shared" si="25"/>
        <v>2017</v>
      </c>
      <c r="L546" t="str">
        <f t="shared" si="26"/>
        <v>tarde</v>
      </c>
    </row>
    <row r="547" spans="2:12" x14ac:dyDescent="0.25">
      <c r="B547" t="s">
        <v>191</v>
      </c>
      <c r="C547" s="2">
        <v>42668</v>
      </c>
      <c r="D547" s="4">
        <v>0.625</v>
      </c>
      <c r="E547" t="s">
        <v>8</v>
      </c>
      <c r="F547" t="s">
        <v>13</v>
      </c>
      <c r="G547" t="s">
        <v>10</v>
      </c>
      <c r="I547" s="8">
        <f>IFERROR(VLOOKUP(Tabela1[[#This Row],[DDD]],#REF!,3,0),0)</f>
        <v>0</v>
      </c>
      <c r="J547" t="str">
        <f t="shared" si="24"/>
        <v>out</v>
      </c>
      <c r="K547" t="str">
        <f t="shared" si="25"/>
        <v>2016</v>
      </c>
      <c r="L547" t="str">
        <f t="shared" si="26"/>
        <v>tarde</v>
      </c>
    </row>
    <row r="548" spans="2:12" x14ac:dyDescent="0.25">
      <c r="B548" t="s">
        <v>192</v>
      </c>
      <c r="C548" s="2">
        <v>42401</v>
      </c>
      <c r="D548" s="4">
        <v>0.66666666666666596</v>
      </c>
      <c r="E548" t="s">
        <v>8</v>
      </c>
      <c r="F548" t="s">
        <v>16</v>
      </c>
      <c r="G548" t="s">
        <v>10</v>
      </c>
      <c r="I548" s="8">
        <f>IFERROR(VLOOKUP(Tabela1[[#This Row],[DDD]],#REF!,3,0),0)</f>
        <v>0</v>
      </c>
      <c r="J548" t="str">
        <f t="shared" si="24"/>
        <v>fev</v>
      </c>
      <c r="K548" t="str">
        <f t="shared" si="25"/>
        <v>2016</v>
      </c>
      <c r="L548" t="str">
        <f t="shared" si="26"/>
        <v>tarde</v>
      </c>
    </row>
    <row r="549" spans="2:12" x14ac:dyDescent="0.25">
      <c r="B549" t="s">
        <v>193</v>
      </c>
      <c r="C549" s="2">
        <v>43349</v>
      </c>
      <c r="D549" s="4">
        <v>0.70833333333333304</v>
      </c>
      <c r="E549" t="s">
        <v>20</v>
      </c>
      <c r="F549" t="s">
        <v>9</v>
      </c>
      <c r="G549" t="s">
        <v>10</v>
      </c>
      <c r="I549" s="8">
        <f>IFERROR(VLOOKUP(Tabela1[[#This Row],[DDD]],#REF!,3,0),0)</f>
        <v>0</v>
      </c>
      <c r="J549" t="str">
        <f t="shared" si="24"/>
        <v>set</v>
      </c>
      <c r="K549" t="str">
        <f t="shared" si="25"/>
        <v>2018</v>
      </c>
      <c r="L549" t="str">
        <f t="shared" si="26"/>
        <v>tarde</v>
      </c>
    </row>
    <row r="550" spans="2:12" x14ac:dyDescent="0.25">
      <c r="B550" t="s">
        <v>194</v>
      </c>
      <c r="C550" s="2">
        <v>42746</v>
      </c>
      <c r="D550" s="4">
        <v>0.75</v>
      </c>
      <c r="E550" t="s">
        <v>20</v>
      </c>
      <c r="F550" t="s">
        <v>13</v>
      </c>
      <c r="G550" t="s">
        <v>10</v>
      </c>
      <c r="I550" s="8">
        <f>IFERROR(VLOOKUP(Tabela1[[#This Row],[DDD]],#REF!,3,0),0)</f>
        <v>0</v>
      </c>
      <c r="J550" t="str">
        <f t="shared" si="24"/>
        <v>jan</v>
      </c>
      <c r="K550" t="str">
        <f t="shared" si="25"/>
        <v>2017</v>
      </c>
      <c r="L550" t="str">
        <f t="shared" si="26"/>
        <v>tarde</v>
      </c>
    </row>
    <row r="551" spans="2:12" x14ac:dyDescent="0.25">
      <c r="B551" t="s">
        <v>195</v>
      </c>
      <c r="C551" s="2">
        <v>42765</v>
      </c>
      <c r="D551" s="4">
        <v>0.33333333333333331</v>
      </c>
      <c r="E551" t="s">
        <v>20</v>
      </c>
      <c r="F551" t="s">
        <v>16</v>
      </c>
      <c r="G551" t="s">
        <v>10</v>
      </c>
      <c r="I551" s="8">
        <f>IFERROR(VLOOKUP(Tabela1[[#This Row],[DDD]],#REF!,3,0),0)</f>
        <v>0</v>
      </c>
      <c r="J551" t="str">
        <f t="shared" si="24"/>
        <v>jan</v>
      </c>
      <c r="K551" t="str">
        <f t="shared" si="25"/>
        <v>2017</v>
      </c>
      <c r="L551" t="str">
        <f t="shared" si="26"/>
        <v>manhã</v>
      </c>
    </row>
    <row r="552" spans="2:12" x14ac:dyDescent="0.25">
      <c r="B552" t="s">
        <v>196</v>
      </c>
      <c r="C552" s="2">
        <v>43324</v>
      </c>
      <c r="D552" s="4">
        <v>0.375</v>
      </c>
      <c r="E552" t="s">
        <v>20</v>
      </c>
      <c r="F552" t="s">
        <v>9</v>
      </c>
      <c r="G552" t="s">
        <v>25</v>
      </c>
      <c r="I552" s="8">
        <f>IFERROR(VLOOKUP(Tabela1[[#This Row],[DDD]],#REF!,3,0),0)</f>
        <v>0</v>
      </c>
      <c r="J552" t="str">
        <f t="shared" si="24"/>
        <v>ago</v>
      </c>
      <c r="K552" t="str">
        <f t="shared" si="25"/>
        <v>2018</v>
      </c>
      <c r="L552" t="str">
        <f t="shared" si="26"/>
        <v>manhã</v>
      </c>
    </row>
    <row r="553" spans="2:12" x14ac:dyDescent="0.25">
      <c r="B553" t="s">
        <v>197</v>
      </c>
      <c r="C553" s="2">
        <v>43415</v>
      </c>
      <c r="D553" s="4">
        <v>0.41666666666666702</v>
      </c>
      <c r="E553" t="s">
        <v>20</v>
      </c>
      <c r="F553" t="s">
        <v>13</v>
      </c>
      <c r="G553" t="s">
        <v>10</v>
      </c>
      <c r="I553" s="8">
        <f>IFERROR(VLOOKUP(Tabela1[[#This Row],[DDD]],#REF!,3,0),0)</f>
        <v>0</v>
      </c>
      <c r="J553" t="str">
        <f t="shared" si="24"/>
        <v>nov</v>
      </c>
      <c r="K553" t="str">
        <f t="shared" si="25"/>
        <v>2018</v>
      </c>
      <c r="L553" t="str">
        <f t="shared" si="26"/>
        <v>manhã</v>
      </c>
    </row>
    <row r="554" spans="2:12" x14ac:dyDescent="0.25">
      <c r="B554" t="s">
        <v>198</v>
      </c>
      <c r="C554" s="2">
        <v>42061</v>
      </c>
      <c r="D554" s="4">
        <v>0.45833333333333298</v>
      </c>
      <c r="E554" t="s">
        <v>20</v>
      </c>
      <c r="F554" t="s">
        <v>16</v>
      </c>
      <c r="G554" t="s">
        <v>10</v>
      </c>
      <c r="I554" s="8">
        <f>IFERROR(VLOOKUP(Tabela1[[#This Row],[DDD]],#REF!,3,0),0)</f>
        <v>0</v>
      </c>
      <c r="J554" t="str">
        <f t="shared" si="24"/>
        <v>fev</v>
      </c>
      <c r="K554" t="str">
        <f t="shared" si="25"/>
        <v>2015</v>
      </c>
      <c r="L554" t="str">
        <f t="shared" si="26"/>
        <v>manhã</v>
      </c>
    </row>
    <row r="555" spans="2:12" x14ac:dyDescent="0.25">
      <c r="B555" t="s">
        <v>199</v>
      </c>
      <c r="C555" s="2">
        <v>43389</v>
      </c>
      <c r="D555" s="4">
        <v>0.5</v>
      </c>
      <c r="E555" t="s">
        <v>20</v>
      </c>
      <c r="F555" t="s">
        <v>9</v>
      </c>
      <c r="G555" t="s">
        <v>10</v>
      </c>
      <c r="I555" s="8">
        <f>IFERROR(VLOOKUP(Tabela1[[#This Row],[DDD]],#REF!,3,0),0)</f>
        <v>0</v>
      </c>
      <c r="J555" t="str">
        <f t="shared" si="24"/>
        <v>out</v>
      </c>
      <c r="K555" t="str">
        <f t="shared" si="25"/>
        <v>2018</v>
      </c>
      <c r="L555" t="str">
        <f t="shared" si="26"/>
        <v>manhã</v>
      </c>
    </row>
    <row r="556" spans="2:12" x14ac:dyDescent="0.25">
      <c r="B556" t="s">
        <v>200</v>
      </c>
      <c r="C556" s="2">
        <v>42596</v>
      </c>
      <c r="D556" s="4">
        <v>0.54166666666666596</v>
      </c>
      <c r="E556" t="s">
        <v>20</v>
      </c>
      <c r="F556" t="s">
        <v>13</v>
      </c>
      <c r="G556" t="s">
        <v>10</v>
      </c>
      <c r="I556" s="8">
        <f>IFERROR(VLOOKUP(Tabela1[[#This Row],[DDD]],#REF!,3,0),0)</f>
        <v>0</v>
      </c>
      <c r="J556" t="str">
        <f t="shared" si="24"/>
        <v>ago</v>
      </c>
      <c r="K556" t="str">
        <f t="shared" si="25"/>
        <v>2016</v>
      </c>
      <c r="L556" t="str">
        <f t="shared" si="26"/>
        <v>tarde</v>
      </c>
    </row>
    <row r="557" spans="2:12" x14ac:dyDescent="0.25">
      <c r="B557" t="s">
        <v>201</v>
      </c>
      <c r="C557" s="2">
        <v>43445</v>
      </c>
      <c r="D557" s="4">
        <v>0.58333333333333304</v>
      </c>
      <c r="E557" t="s">
        <v>20</v>
      </c>
      <c r="F557" t="s">
        <v>16</v>
      </c>
      <c r="G557" t="s">
        <v>10</v>
      </c>
      <c r="I557" s="8">
        <f>IFERROR(VLOOKUP(Tabela1[[#This Row],[DDD]],#REF!,3,0),0)</f>
        <v>0</v>
      </c>
      <c r="J557" t="str">
        <f t="shared" si="24"/>
        <v>dez</v>
      </c>
      <c r="K557" t="str">
        <f t="shared" si="25"/>
        <v>2018</v>
      </c>
      <c r="L557" t="str">
        <f t="shared" si="26"/>
        <v>tarde</v>
      </c>
    </row>
    <row r="558" spans="2:12" x14ac:dyDescent="0.25">
      <c r="B558" t="s">
        <v>202</v>
      </c>
      <c r="C558" s="2">
        <v>42592</v>
      </c>
      <c r="D558" s="4">
        <v>0.625</v>
      </c>
      <c r="E558" t="s">
        <v>20</v>
      </c>
      <c r="F558" t="s">
        <v>9</v>
      </c>
      <c r="G558" t="s">
        <v>25</v>
      </c>
      <c r="I558" s="8">
        <f>IFERROR(VLOOKUP(Tabela1[[#This Row],[DDD]],#REF!,3,0),0)</f>
        <v>0</v>
      </c>
      <c r="J558" t="str">
        <f t="shared" si="24"/>
        <v>ago</v>
      </c>
      <c r="K558" t="str">
        <f t="shared" si="25"/>
        <v>2016</v>
      </c>
      <c r="L558" t="str">
        <f t="shared" si="26"/>
        <v>tarde</v>
      </c>
    </row>
    <row r="559" spans="2:12" x14ac:dyDescent="0.25">
      <c r="B559" t="s">
        <v>203</v>
      </c>
      <c r="C559" s="2">
        <v>42807</v>
      </c>
      <c r="D559" s="4">
        <v>0.66666666666666596</v>
      </c>
      <c r="E559" t="s">
        <v>20</v>
      </c>
      <c r="F559" t="s">
        <v>13</v>
      </c>
      <c r="G559" t="s">
        <v>10</v>
      </c>
      <c r="I559" s="8">
        <f>IFERROR(VLOOKUP(Tabela1[[#This Row],[DDD]],#REF!,3,0),0)</f>
        <v>0</v>
      </c>
      <c r="J559" t="str">
        <f t="shared" si="24"/>
        <v>mar</v>
      </c>
      <c r="K559" t="str">
        <f t="shared" si="25"/>
        <v>2017</v>
      </c>
      <c r="L559" t="str">
        <f t="shared" si="26"/>
        <v>tarde</v>
      </c>
    </row>
    <row r="560" spans="2:12" x14ac:dyDescent="0.25">
      <c r="B560" t="s">
        <v>204</v>
      </c>
      <c r="C560" s="2">
        <v>43378</v>
      </c>
      <c r="D560" s="4">
        <v>0.70833333333333304</v>
      </c>
      <c r="E560" t="s">
        <v>18</v>
      </c>
      <c r="F560" t="s">
        <v>16</v>
      </c>
      <c r="G560" t="s">
        <v>10</v>
      </c>
      <c r="I560" s="8">
        <f>IFERROR(VLOOKUP(Tabela1[[#This Row],[DDD]],#REF!,3,0),0)</f>
        <v>0</v>
      </c>
      <c r="J560" t="str">
        <f t="shared" si="24"/>
        <v>out</v>
      </c>
      <c r="K560" t="str">
        <f t="shared" si="25"/>
        <v>2018</v>
      </c>
      <c r="L560" t="str">
        <f t="shared" si="26"/>
        <v>tarde</v>
      </c>
    </row>
    <row r="561" spans="2:12" x14ac:dyDescent="0.25">
      <c r="B561" t="s">
        <v>205</v>
      </c>
      <c r="C561" s="2">
        <v>42930</v>
      </c>
      <c r="D561" s="4">
        <v>0.75</v>
      </c>
      <c r="E561" t="s">
        <v>18</v>
      </c>
      <c r="F561" t="s">
        <v>9</v>
      </c>
      <c r="G561" t="s">
        <v>10</v>
      </c>
      <c r="I561" s="8">
        <f>IFERROR(VLOOKUP(Tabela1[[#This Row],[DDD]],#REF!,3,0),0)</f>
        <v>0</v>
      </c>
      <c r="J561" t="str">
        <f t="shared" si="24"/>
        <v>jul</v>
      </c>
      <c r="K561" t="str">
        <f t="shared" si="25"/>
        <v>2017</v>
      </c>
      <c r="L561" t="str">
        <f t="shared" si="26"/>
        <v>tarde</v>
      </c>
    </row>
    <row r="562" spans="2:12" x14ac:dyDescent="0.25">
      <c r="B562" t="s">
        <v>206</v>
      </c>
      <c r="C562" s="2">
        <v>43256</v>
      </c>
      <c r="D562" s="4">
        <v>0.33333333333333331</v>
      </c>
      <c r="E562" t="s">
        <v>18</v>
      </c>
      <c r="F562" t="s">
        <v>13</v>
      </c>
      <c r="G562" t="s">
        <v>10</v>
      </c>
      <c r="I562" s="8">
        <f>IFERROR(VLOOKUP(Tabela1[[#This Row],[DDD]],#REF!,3,0),0)</f>
        <v>0</v>
      </c>
      <c r="J562" t="str">
        <f t="shared" si="24"/>
        <v>jun</v>
      </c>
      <c r="K562" t="str">
        <f t="shared" si="25"/>
        <v>2018</v>
      </c>
      <c r="L562" t="str">
        <f t="shared" si="26"/>
        <v>manhã</v>
      </c>
    </row>
    <row r="563" spans="2:12" x14ac:dyDescent="0.25">
      <c r="B563" t="s">
        <v>207</v>
      </c>
      <c r="C563" s="2">
        <v>43198</v>
      </c>
      <c r="D563" s="4">
        <v>0.375</v>
      </c>
      <c r="E563" t="s">
        <v>18</v>
      </c>
      <c r="F563" t="s">
        <v>16</v>
      </c>
      <c r="G563" t="s">
        <v>10</v>
      </c>
      <c r="I563" s="8">
        <f>IFERROR(VLOOKUP(Tabela1[[#This Row],[DDD]],#REF!,3,0),0)</f>
        <v>0</v>
      </c>
      <c r="J563" t="str">
        <f t="shared" si="24"/>
        <v>abr</v>
      </c>
      <c r="K563" t="str">
        <f t="shared" si="25"/>
        <v>2018</v>
      </c>
      <c r="L563" t="str">
        <f t="shared" si="26"/>
        <v>manhã</v>
      </c>
    </row>
    <row r="564" spans="2:12" x14ac:dyDescent="0.25">
      <c r="B564" t="s">
        <v>208</v>
      </c>
      <c r="C564" s="2">
        <v>42996</v>
      </c>
      <c r="D564" s="4">
        <v>0.41666666666666702</v>
      </c>
      <c r="E564" t="s">
        <v>18</v>
      </c>
      <c r="F564" t="s">
        <v>9</v>
      </c>
      <c r="G564" t="s">
        <v>25</v>
      </c>
      <c r="I564" s="8">
        <f>IFERROR(VLOOKUP(Tabela1[[#This Row],[DDD]],#REF!,3,0),0)</f>
        <v>0</v>
      </c>
      <c r="J564" t="str">
        <f t="shared" si="24"/>
        <v>set</v>
      </c>
      <c r="K564" t="str">
        <f t="shared" si="25"/>
        <v>2017</v>
      </c>
      <c r="L564" t="str">
        <f t="shared" si="26"/>
        <v>manhã</v>
      </c>
    </row>
    <row r="565" spans="2:12" x14ac:dyDescent="0.25">
      <c r="B565" t="s">
        <v>209</v>
      </c>
      <c r="C565" s="2">
        <v>42822</v>
      </c>
      <c r="D565" s="4">
        <v>0.45833333333333298</v>
      </c>
      <c r="E565" t="s">
        <v>18</v>
      </c>
      <c r="F565" t="s">
        <v>13</v>
      </c>
      <c r="G565" t="s">
        <v>10</v>
      </c>
      <c r="I565" s="8">
        <f>IFERROR(VLOOKUP(Tabela1[[#This Row],[DDD]],#REF!,3,0),0)</f>
        <v>0</v>
      </c>
      <c r="J565" t="str">
        <f t="shared" si="24"/>
        <v>mar</v>
      </c>
      <c r="K565" t="str">
        <f t="shared" si="25"/>
        <v>2017</v>
      </c>
      <c r="L565" t="str">
        <f t="shared" si="26"/>
        <v>manhã</v>
      </c>
    </row>
    <row r="566" spans="2:12" x14ac:dyDescent="0.25">
      <c r="B566" t="s">
        <v>210</v>
      </c>
      <c r="C566" s="2">
        <v>43262</v>
      </c>
      <c r="D566" s="4">
        <v>0.5</v>
      </c>
      <c r="E566" t="s">
        <v>18</v>
      </c>
      <c r="F566" t="s">
        <v>16</v>
      </c>
      <c r="G566" t="s">
        <v>10</v>
      </c>
      <c r="I566" s="8">
        <f>IFERROR(VLOOKUP(Tabela1[[#This Row],[DDD]],#REF!,3,0),0)</f>
        <v>0</v>
      </c>
      <c r="J566" t="str">
        <f t="shared" si="24"/>
        <v>jun</v>
      </c>
      <c r="K566" t="str">
        <f t="shared" si="25"/>
        <v>2018</v>
      </c>
      <c r="L566" t="str">
        <f t="shared" si="26"/>
        <v>manhã</v>
      </c>
    </row>
    <row r="567" spans="2:12" x14ac:dyDescent="0.25">
      <c r="B567" t="s">
        <v>211</v>
      </c>
      <c r="C567" s="2">
        <v>43111</v>
      </c>
      <c r="D567" s="4">
        <v>0.54166666666666596</v>
      </c>
      <c r="E567" t="s">
        <v>18</v>
      </c>
      <c r="F567" t="s">
        <v>9</v>
      </c>
      <c r="G567" t="s">
        <v>10</v>
      </c>
      <c r="I567" s="8">
        <f>IFERROR(VLOOKUP(Tabela1[[#This Row],[DDD]],#REF!,3,0),0)</f>
        <v>0</v>
      </c>
      <c r="J567" t="str">
        <f t="shared" si="24"/>
        <v>jan</v>
      </c>
      <c r="K567" t="str">
        <f t="shared" si="25"/>
        <v>2018</v>
      </c>
      <c r="L567" t="str">
        <f t="shared" si="26"/>
        <v>tarde</v>
      </c>
    </row>
    <row r="568" spans="2:12" x14ac:dyDescent="0.25">
      <c r="B568" t="s">
        <v>212</v>
      </c>
      <c r="C568" s="2">
        <v>42988</v>
      </c>
      <c r="D568" s="4">
        <v>0.58333333333333304</v>
      </c>
      <c r="E568" t="s">
        <v>18</v>
      </c>
      <c r="F568" t="s">
        <v>13</v>
      </c>
      <c r="G568" t="s">
        <v>10</v>
      </c>
      <c r="I568" s="8">
        <f>IFERROR(VLOOKUP(Tabela1[[#This Row],[DDD]],#REF!,3,0),0)</f>
        <v>0</v>
      </c>
      <c r="J568" t="str">
        <f t="shared" si="24"/>
        <v>set</v>
      </c>
      <c r="K568" t="str">
        <f t="shared" si="25"/>
        <v>2017</v>
      </c>
      <c r="L568" t="str">
        <f t="shared" si="26"/>
        <v>tarde</v>
      </c>
    </row>
    <row r="569" spans="2:12" x14ac:dyDescent="0.25">
      <c r="B569" t="s">
        <v>213</v>
      </c>
      <c r="C569" s="2">
        <v>42206</v>
      </c>
      <c r="D569" s="4">
        <v>0.625</v>
      </c>
      <c r="E569" t="s">
        <v>18</v>
      </c>
      <c r="F569" t="s">
        <v>16</v>
      </c>
      <c r="G569" t="s">
        <v>10</v>
      </c>
      <c r="I569" s="8">
        <f>IFERROR(VLOOKUP(Tabela1[[#This Row],[DDD]],#REF!,3,0),0)</f>
        <v>0</v>
      </c>
      <c r="J569" t="str">
        <f t="shared" si="24"/>
        <v>jul</v>
      </c>
      <c r="K569" t="str">
        <f t="shared" si="25"/>
        <v>2015</v>
      </c>
      <c r="L569" t="str">
        <f t="shared" si="26"/>
        <v>tarde</v>
      </c>
    </row>
    <row r="570" spans="2:12" x14ac:dyDescent="0.25">
      <c r="B570" t="s">
        <v>214</v>
      </c>
      <c r="C570" s="2">
        <v>43131</v>
      </c>
      <c r="D570" s="4">
        <v>0.66666666666666596</v>
      </c>
      <c r="E570" t="s">
        <v>18</v>
      </c>
      <c r="F570" t="s">
        <v>9</v>
      </c>
      <c r="G570" t="s">
        <v>25</v>
      </c>
      <c r="I570" s="8">
        <f>IFERROR(VLOOKUP(Tabela1[[#This Row],[DDD]],#REF!,3,0),0)</f>
        <v>0</v>
      </c>
      <c r="J570" t="str">
        <f t="shared" si="24"/>
        <v>jan</v>
      </c>
      <c r="K570" t="str">
        <f t="shared" si="25"/>
        <v>2018</v>
      </c>
      <c r="L570" t="str">
        <f t="shared" si="26"/>
        <v>tarde</v>
      </c>
    </row>
    <row r="571" spans="2:12" x14ac:dyDescent="0.25">
      <c r="B571" t="s">
        <v>215</v>
      </c>
      <c r="C571" s="2">
        <v>43307</v>
      </c>
      <c r="D571" s="4">
        <v>0.70833333333333304</v>
      </c>
      <c r="E571" t="s">
        <v>18</v>
      </c>
      <c r="F571" t="s">
        <v>13</v>
      </c>
      <c r="G571" t="s">
        <v>10</v>
      </c>
      <c r="I571" s="8">
        <f>IFERROR(VLOOKUP(Tabela1[[#This Row],[DDD]],#REF!,3,0),0)</f>
        <v>0</v>
      </c>
      <c r="J571" t="str">
        <f t="shared" si="24"/>
        <v>jul</v>
      </c>
      <c r="K571" t="str">
        <f t="shared" si="25"/>
        <v>2018</v>
      </c>
      <c r="L571" t="str">
        <f t="shared" si="26"/>
        <v>tarde</v>
      </c>
    </row>
    <row r="572" spans="2:12" x14ac:dyDescent="0.25">
      <c r="B572" t="s">
        <v>216</v>
      </c>
      <c r="C572" s="2">
        <v>42580</v>
      </c>
      <c r="D572" s="4">
        <v>0.75</v>
      </c>
      <c r="E572" t="s">
        <v>18</v>
      </c>
      <c r="F572" t="s">
        <v>16</v>
      </c>
      <c r="G572" t="s">
        <v>10</v>
      </c>
      <c r="I572" s="8">
        <f>IFERROR(VLOOKUP(Tabela1[[#This Row],[DDD]],#REF!,3,0),0)</f>
        <v>0</v>
      </c>
      <c r="J572" t="str">
        <f t="shared" si="24"/>
        <v>jul</v>
      </c>
      <c r="K572" t="str">
        <f t="shared" si="25"/>
        <v>2016</v>
      </c>
      <c r="L572" t="str">
        <f t="shared" si="26"/>
        <v>tarde</v>
      </c>
    </row>
    <row r="573" spans="2:12" x14ac:dyDescent="0.25">
      <c r="B573" t="s">
        <v>217</v>
      </c>
      <c r="C573" s="2">
        <v>42133</v>
      </c>
      <c r="D573" s="4">
        <v>0.33333333333333331</v>
      </c>
      <c r="E573" t="s">
        <v>18</v>
      </c>
      <c r="F573" t="s">
        <v>9</v>
      </c>
      <c r="G573" t="s">
        <v>10</v>
      </c>
      <c r="I573" s="8">
        <f>IFERROR(VLOOKUP(Tabela1[[#This Row],[DDD]],#REF!,3,0),0)</f>
        <v>0</v>
      </c>
      <c r="J573" t="str">
        <f t="shared" si="24"/>
        <v>mai</v>
      </c>
      <c r="K573" t="str">
        <f t="shared" si="25"/>
        <v>2015</v>
      </c>
      <c r="L573" t="str">
        <f t="shared" si="26"/>
        <v>manhã</v>
      </c>
    </row>
    <row r="574" spans="2:12" x14ac:dyDescent="0.25">
      <c r="B574" t="s">
        <v>218</v>
      </c>
      <c r="C574" s="2">
        <v>42821</v>
      </c>
      <c r="D574" s="4">
        <v>0.375</v>
      </c>
      <c r="E574" t="s">
        <v>22</v>
      </c>
      <c r="F574" t="s">
        <v>13</v>
      </c>
      <c r="G574" t="s">
        <v>10</v>
      </c>
      <c r="I574" s="8">
        <f>IFERROR(VLOOKUP(Tabela1[[#This Row],[DDD]],#REF!,3,0),0)</f>
        <v>0</v>
      </c>
      <c r="J574" t="str">
        <f t="shared" si="24"/>
        <v>mar</v>
      </c>
      <c r="K574" t="str">
        <f t="shared" si="25"/>
        <v>2017</v>
      </c>
      <c r="L574" t="str">
        <f t="shared" si="26"/>
        <v>manhã</v>
      </c>
    </row>
    <row r="575" spans="2:12" x14ac:dyDescent="0.25">
      <c r="B575" t="s">
        <v>219</v>
      </c>
      <c r="C575" s="2">
        <v>42197</v>
      </c>
      <c r="D575" s="4">
        <v>0.41666666666666702</v>
      </c>
      <c r="E575" t="s">
        <v>8</v>
      </c>
      <c r="F575" t="s">
        <v>16</v>
      </c>
      <c r="G575" t="s">
        <v>10</v>
      </c>
      <c r="I575" s="8">
        <f>IFERROR(VLOOKUP(Tabela1[[#This Row],[DDD]],#REF!,3,0),0)</f>
        <v>0</v>
      </c>
      <c r="J575" t="str">
        <f t="shared" si="24"/>
        <v>jul</v>
      </c>
      <c r="K575" t="str">
        <f t="shared" si="25"/>
        <v>2015</v>
      </c>
      <c r="L575" t="str">
        <f t="shared" si="26"/>
        <v>manhã</v>
      </c>
    </row>
    <row r="576" spans="2:12" x14ac:dyDescent="0.25">
      <c r="B576" t="s">
        <v>220</v>
      </c>
      <c r="C576" s="2">
        <v>43076</v>
      </c>
      <c r="D576" s="4">
        <v>0.45833333333333298</v>
      </c>
      <c r="E576" t="s">
        <v>12</v>
      </c>
      <c r="F576" t="s">
        <v>9</v>
      </c>
      <c r="G576" t="s">
        <v>25</v>
      </c>
      <c r="I576" s="8">
        <f>IFERROR(VLOOKUP(Tabela1[[#This Row],[DDD]],#REF!,3,0),0)</f>
        <v>0</v>
      </c>
      <c r="J576" t="str">
        <f t="shared" si="24"/>
        <v>dez</v>
      </c>
      <c r="K576" t="str">
        <f t="shared" si="25"/>
        <v>2017</v>
      </c>
      <c r="L576" t="str">
        <f t="shared" si="26"/>
        <v>manhã</v>
      </c>
    </row>
    <row r="577" spans="2:12" x14ac:dyDescent="0.25">
      <c r="B577" t="s">
        <v>221</v>
      </c>
      <c r="C577" s="2">
        <v>43318</v>
      </c>
      <c r="D577" s="4">
        <v>0.5</v>
      </c>
      <c r="E577" t="s">
        <v>12</v>
      </c>
      <c r="F577" t="s">
        <v>13</v>
      </c>
      <c r="G577" t="s">
        <v>10</v>
      </c>
      <c r="I577" s="8">
        <f>IFERROR(VLOOKUP(Tabela1[[#This Row],[DDD]],#REF!,3,0),0)</f>
        <v>0</v>
      </c>
      <c r="J577" t="str">
        <f t="shared" si="24"/>
        <v>ago</v>
      </c>
      <c r="K577" t="str">
        <f t="shared" si="25"/>
        <v>2018</v>
      </c>
      <c r="L577" t="str">
        <f t="shared" si="26"/>
        <v>manhã</v>
      </c>
    </row>
    <row r="578" spans="2:12" x14ac:dyDescent="0.25">
      <c r="B578" t="s">
        <v>222</v>
      </c>
      <c r="C578" s="2">
        <v>42211</v>
      </c>
      <c r="D578" s="4">
        <v>0.54166666666666596</v>
      </c>
      <c r="E578" t="s">
        <v>12</v>
      </c>
      <c r="F578" t="s">
        <v>16</v>
      </c>
      <c r="G578" t="s">
        <v>10</v>
      </c>
      <c r="I578" s="8">
        <f>IFERROR(VLOOKUP(Tabela1[[#This Row],[DDD]],#REF!,3,0),0)</f>
        <v>0</v>
      </c>
      <c r="J578" t="str">
        <f t="shared" si="24"/>
        <v>jul</v>
      </c>
      <c r="K578" t="str">
        <f t="shared" si="25"/>
        <v>2015</v>
      </c>
      <c r="L578" t="str">
        <f t="shared" si="26"/>
        <v>tarde</v>
      </c>
    </row>
    <row r="579" spans="2:12" x14ac:dyDescent="0.25">
      <c r="B579" t="s">
        <v>223</v>
      </c>
      <c r="C579" s="2">
        <v>42554</v>
      </c>
      <c r="D579" s="4">
        <v>0.58333333333333304</v>
      </c>
      <c r="E579" t="s">
        <v>8</v>
      </c>
      <c r="F579" t="s">
        <v>9</v>
      </c>
      <c r="G579" t="s">
        <v>10</v>
      </c>
      <c r="I579" s="8">
        <f>IFERROR(VLOOKUP(Tabela1[[#This Row],[DDD]],#REF!,3,0),0)</f>
        <v>0</v>
      </c>
      <c r="J579" t="str">
        <f t="shared" ref="J579:J642" si="27">TEXT(C579,"mmm")</f>
        <v>jul</v>
      </c>
      <c r="K579" t="str">
        <f t="shared" ref="K579:K642" si="28">TEXT(C579,"aaaa")</f>
        <v>2016</v>
      </c>
      <c r="L579" t="str">
        <f t="shared" ref="L579:L642" si="29">IF(VALUE(TEXT(D579,"hh"))&lt;=12,"manhã","tarde")</f>
        <v>tarde</v>
      </c>
    </row>
    <row r="580" spans="2:12" x14ac:dyDescent="0.25">
      <c r="B580" t="s">
        <v>224</v>
      </c>
      <c r="C580" s="2">
        <v>42802</v>
      </c>
      <c r="D580" s="4">
        <v>0.625</v>
      </c>
      <c r="E580" t="s">
        <v>8</v>
      </c>
      <c r="F580" t="s">
        <v>13</v>
      </c>
      <c r="G580" t="s">
        <v>10</v>
      </c>
      <c r="I580" s="8">
        <f>IFERROR(VLOOKUP(Tabela1[[#This Row],[DDD]],#REF!,3,0),0)</f>
        <v>0</v>
      </c>
      <c r="J580" t="str">
        <f t="shared" si="27"/>
        <v>mar</v>
      </c>
      <c r="K580" t="str">
        <f t="shared" si="28"/>
        <v>2017</v>
      </c>
      <c r="L580" t="str">
        <f t="shared" si="29"/>
        <v>tarde</v>
      </c>
    </row>
    <row r="581" spans="2:12" x14ac:dyDescent="0.25">
      <c r="B581" t="s">
        <v>225</v>
      </c>
      <c r="C581" s="2">
        <v>43413</v>
      </c>
      <c r="D581" s="4">
        <v>0.66666666666666596</v>
      </c>
      <c r="E581" t="s">
        <v>8</v>
      </c>
      <c r="F581" t="s">
        <v>16</v>
      </c>
      <c r="G581" t="s">
        <v>10</v>
      </c>
      <c r="I581" s="8">
        <f>IFERROR(VLOOKUP(Tabela1[[#This Row],[DDD]],#REF!,3,0),0)</f>
        <v>0</v>
      </c>
      <c r="J581" t="str">
        <f t="shared" si="27"/>
        <v>nov</v>
      </c>
      <c r="K581" t="str">
        <f t="shared" si="28"/>
        <v>2018</v>
      </c>
      <c r="L581" t="str">
        <f t="shared" si="29"/>
        <v>tarde</v>
      </c>
    </row>
    <row r="582" spans="2:12" x14ac:dyDescent="0.25">
      <c r="B582" t="s">
        <v>226</v>
      </c>
      <c r="C582" s="2">
        <v>42947</v>
      </c>
      <c r="D582" s="4">
        <v>0.70833333333333304</v>
      </c>
      <c r="E582" t="s">
        <v>8</v>
      </c>
      <c r="F582" t="s">
        <v>9</v>
      </c>
      <c r="G582" t="s">
        <v>25</v>
      </c>
      <c r="I582" s="8">
        <f>IFERROR(VLOOKUP(Tabela1[[#This Row],[DDD]],#REF!,3,0),0)</f>
        <v>0</v>
      </c>
      <c r="J582" t="str">
        <f t="shared" si="27"/>
        <v>jul</v>
      </c>
      <c r="K582" t="str">
        <f t="shared" si="28"/>
        <v>2017</v>
      </c>
      <c r="L582" t="str">
        <f t="shared" si="29"/>
        <v>tarde</v>
      </c>
    </row>
    <row r="583" spans="2:12" x14ac:dyDescent="0.25">
      <c r="B583" t="s">
        <v>227</v>
      </c>
      <c r="C583" s="2">
        <v>42292</v>
      </c>
      <c r="D583" s="4">
        <v>0.75</v>
      </c>
      <c r="E583" t="s">
        <v>20</v>
      </c>
      <c r="F583" t="s">
        <v>13</v>
      </c>
      <c r="G583" t="s">
        <v>10</v>
      </c>
      <c r="I583" s="8">
        <f>IFERROR(VLOOKUP(Tabela1[[#This Row],[DDD]],#REF!,3,0),0)</f>
        <v>0</v>
      </c>
      <c r="J583" t="str">
        <f t="shared" si="27"/>
        <v>out</v>
      </c>
      <c r="K583" t="str">
        <f t="shared" si="28"/>
        <v>2015</v>
      </c>
      <c r="L583" t="str">
        <f t="shared" si="29"/>
        <v>tarde</v>
      </c>
    </row>
    <row r="584" spans="2:12" x14ac:dyDescent="0.25">
      <c r="B584" t="s">
        <v>228</v>
      </c>
      <c r="C584" s="2">
        <v>42719</v>
      </c>
      <c r="D584" s="4">
        <v>0.33333333333333331</v>
      </c>
      <c r="E584" t="s">
        <v>20</v>
      </c>
      <c r="F584" t="s">
        <v>16</v>
      </c>
      <c r="G584" t="s">
        <v>10</v>
      </c>
      <c r="I584" s="8">
        <f>IFERROR(VLOOKUP(Tabela1[[#This Row],[DDD]],#REF!,3,0),0)</f>
        <v>0</v>
      </c>
      <c r="J584" t="str">
        <f t="shared" si="27"/>
        <v>dez</v>
      </c>
      <c r="K584" t="str">
        <f t="shared" si="28"/>
        <v>2016</v>
      </c>
      <c r="L584" t="str">
        <f t="shared" si="29"/>
        <v>manhã</v>
      </c>
    </row>
    <row r="585" spans="2:12" x14ac:dyDescent="0.25">
      <c r="B585" t="s">
        <v>229</v>
      </c>
      <c r="C585" s="2">
        <v>42120</v>
      </c>
      <c r="D585" s="4">
        <v>0.375</v>
      </c>
      <c r="E585" t="s">
        <v>20</v>
      </c>
      <c r="F585" t="s">
        <v>9</v>
      </c>
      <c r="G585" t="s">
        <v>10</v>
      </c>
      <c r="I585" s="8">
        <f>IFERROR(VLOOKUP(Tabela1[[#This Row],[DDD]],#REF!,3,0),0)</f>
        <v>0</v>
      </c>
      <c r="J585" t="str">
        <f t="shared" si="27"/>
        <v>abr</v>
      </c>
      <c r="K585" t="str">
        <f t="shared" si="28"/>
        <v>2015</v>
      </c>
      <c r="L585" t="str">
        <f t="shared" si="29"/>
        <v>manhã</v>
      </c>
    </row>
    <row r="586" spans="2:12" x14ac:dyDescent="0.25">
      <c r="B586" t="s">
        <v>230</v>
      </c>
      <c r="C586" s="2">
        <v>42630</v>
      </c>
      <c r="D586" s="4">
        <v>0.41666666666666702</v>
      </c>
      <c r="E586" t="s">
        <v>20</v>
      </c>
      <c r="F586" t="s">
        <v>13</v>
      </c>
      <c r="G586" t="s">
        <v>10</v>
      </c>
      <c r="I586" s="8">
        <f>IFERROR(VLOOKUP(Tabela1[[#This Row],[DDD]],#REF!,3,0),0)</f>
        <v>0</v>
      </c>
      <c r="J586" t="str">
        <f t="shared" si="27"/>
        <v>set</v>
      </c>
      <c r="K586" t="str">
        <f t="shared" si="28"/>
        <v>2016</v>
      </c>
      <c r="L586" t="str">
        <f t="shared" si="29"/>
        <v>manhã</v>
      </c>
    </row>
    <row r="587" spans="2:12" x14ac:dyDescent="0.25">
      <c r="B587" t="s">
        <v>231</v>
      </c>
      <c r="C587" s="2">
        <v>42083</v>
      </c>
      <c r="D587" s="4">
        <v>0.45833333333333298</v>
      </c>
      <c r="E587" t="s">
        <v>20</v>
      </c>
      <c r="F587" t="s">
        <v>16</v>
      </c>
      <c r="G587" t="s">
        <v>10</v>
      </c>
      <c r="I587" s="8">
        <f>IFERROR(VLOOKUP(Tabela1[[#This Row],[DDD]],#REF!,3,0),0)</f>
        <v>0</v>
      </c>
      <c r="J587" t="str">
        <f t="shared" si="27"/>
        <v>mar</v>
      </c>
      <c r="K587" t="str">
        <f t="shared" si="28"/>
        <v>2015</v>
      </c>
      <c r="L587" t="str">
        <f t="shared" si="29"/>
        <v>manhã</v>
      </c>
    </row>
    <row r="588" spans="2:12" x14ac:dyDescent="0.25">
      <c r="B588" t="s">
        <v>232</v>
      </c>
      <c r="C588" s="2">
        <v>42965</v>
      </c>
      <c r="D588" s="4">
        <v>0.5</v>
      </c>
      <c r="E588" t="s">
        <v>20</v>
      </c>
      <c r="F588" t="s">
        <v>9</v>
      </c>
      <c r="G588" t="s">
        <v>25</v>
      </c>
      <c r="I588" s="8">
        <f>IFERROR(VLOOKUP(Tabela1[[#This Row],[DDD]],#REF!,3,0),0)</f>
        <v>0</v>
      </c>
      <c r="J588" t="str">
        <f t="shared" si="27"/>
        <v>ago</v>
      </c>
      <c r="K588" t="str">
        <f t="shared" si="28"/>
        <v>2017</v>
      </c>
      <c r="L588" t="str">
        <f t="shared" si="29"/>
        <v>manhã</v>
      </c>
    </row>
    <row r="589" spans="2:12" x14ac:dyDescent="0.25">
      <c r="B589" t="s">
        <v>233</v>
      </c>
      <c r="C589" s="2">
        <v>42154</v>
      </c>
      <c r="D589" s="4">
        <v>0.54166666666666596</v>
      </c>
      <c r="E589" t="s">
        <v>20</v>
      </c>
      <c r="F589" t="s">
        <v>13</v>
      </c>
      <c r="G589" t="s">
        <v>10</v>
      </c>
      <c r="I589" s="8">
        <f>IFERROR(VLOOKUP(Tabela1[[#This Row],[DDD]],#REF!,3,0),0)</f>
        <v>0</v>
      </c>
      <c r="J589" t="str">
        <f t="shared" si="27"/>
        <v>mai</v>
      </c>
      <c r="K589" t="str">
        <f t="shared" si="28"/>
        <v>2015</v>
      </c>
      <c r="L589" t="str">
        <f t="shared" si="29"/>
        <v>tarde</v>
      </c>
    </row>
    <row r="590" spans="2:12" x14ac:dyDescent="0.25">
      <c r="B590" t="s">
        <v>234</v>
      </c>
      <c r="C590" s="2">
        <v>42142</v>
      </c>
      <c r="D590" s="4">
        <v>0.58333333333333304</v>
      </c>
      <c r="E590" t="s">
        <v>20</v>
      </c>
      <c r="F590" t="s">
        <v>16</v>
      </c>
      <c r="G590" t="s">
        <v>10</v>
      </c>
      <c r="I590" s="8">
        <f>IFERROR(VLOOKUP(Tabela1[[#This Row],[DDD]],#REF!,3,0),0)</f>
        <v>0</v>
      </c>
      <c r="J590" t="str">
        <f t="shared" si="27"/>
        <v>mai</v>
      </c>
      <c r="K590" t="str">
        <f t="shared" si="28"/>
        <v>2015</v>
      </c>
      <c r="L590" t="str">
        <f t="shared" si="29"/>
        <v>tarde</v>
      </c>
    </row>
    <row r="591" spans="2:12" x14ac:dyDescent="0.25">
      <c r="B591" t="s">
        <v>235</v>
      </c>
      <c r="C591" s="2">
        <v>42643</v>
      </c>
      <c r="D591" s="4">
        <v>0.625</v>
      </c>
      <c r="E591" t="s">
        <v>20</v>
      </c>
      <c r="F591" t="s">
        <v>9</v>
      </c>
      <c r="G591" t="s">
        <v>10</v>
      </c>
      <c r="I591" s="8">
        <f>IFERROR(VLOOKUP(Tabela1[[#This Row],[DDD]],#REF!,3,0),0)</f>
        <v>0</v>
      </c>
      <c r="J591" t="str">
        <f t="shared" si="27"/>
        <v>set</v>
      </c>
      <c r="K591" t="str">
        <f t="shared" si="28"/>
        <v>2016</v>
      </c>
      <c r="L591" t="str">
        <f t="shared" si="29"/>
        <v>tarde</v>
      </c>
    </row>
    <row r="592" spans="2:12" x14ac:dyDescent="0.25">
      <c r="B592" t="s">
        <v>236</v>
      </c>
      <c r="C592" s="2">
        <v>42993</v>
      </c>
      <c r="D592" s="4">
        <v>0.66666666666666596</v>
      </c>
      <c r="E592" t="s">
        <v>20</v>
      </c>
      <c r="F592" t="s">
        <v>13</v>
      </c>
      <c r="G592" t="s">
        <v>10</v>
      </c>
      <c r="I592" s="8">
        <f>IFERROR(VLOOKUP(Tabela1[[#This Row],[DDD]],#REF!,3,0),0)</f>
        <v>0</v>
      </c>
      <c r="J592" t="str">
        <f t="shared" si="27"/>
        <v>set</v>
      </c>
      <c r="K592" t="str">
        <f t="shared" si="28"/>
        <v>2017</v>
      </c>
      <c r="L592" t="str">
        <f t="shared" si="29"/>
        <v>tarde</v>
      </c>
    </row>
    <row r="593" spans="2:12" x14ac:dyDescent="0.25">
      <c r="B593" t="s">
        <v>237</v>
      </c>
      <c r="C593" s="2">
        <v>42884</v>
      </c>
      <c r="D593" s="4">
        <v>0.70833333333333304</v>
      </c>
      <c r="E593" t="s">
        <v>20</v>
      </c>
      <c r="F593" t="s">
        <v>16</v>
      </c>
      <c r="G593" t="s">
        <v>10</v>
      </c>
      <c r="I593" s="8">
        <f>IFERROR(VLOOKUP(Tabela1[[#This Row],[DDD]],#REF!,3,0),0)</f>
        <v>0</v>
      </c>
      <c r="J593" t="str">
        <f t="shared" si="27"/>
        <v>mai</v>
      </c>
      <c r="K593" t="str">
        <f t="shared" si="28"/>
        <v>2017</v>
      </c>
      <c r="L593" t="str">
        <f t="shared" si="29"/>
        <v>tarde</v>
      </c>
    </row>
    <row r="594" spans="2:12" x14ac:dyDescent="0.25">
      <c r="B594" t="s">
        <v>238</v>
      </c>
      <c r="C594" s="2">
        <v>42239</v>
      </c>
      <c r="D594" s="4">
        <v>0.75</v>
      </c>
      <c r="E594" t="s">
        <v>18</v>
      </c>
      <c r="F594" t="s">
        <v>9</v>
      </c>
      <c r="G594" t="s">
        <v>25</v>
      </c>
      <c r="I594" s="8">
        <f>IFERROR(VLOOKUP(Tabela1[[#This Row],[DDD]],#REF!,3,0),0)</f>
        <v>0</v>
      </c>
      <c r="J594" t="str">
        <f t="shared" si="27"/>
        <v>ago</v>
      </c>
      <c r="K594" t="str">
        <f t="shared" si="28"/>
        <v>2015</v>
      </c>
      <c r="L594" t="str">
        <f t="shared" si="29"/>
        <v>tarde</v>
      </c>
    </row>
    <row r="595" spans="2:12" x14ac:dyDescent="0.25">
      <c r="B595" t="s">
        <v>239</v>
      </c>
      <c r="C595" s="2">
        <v>43352</v>
      </c>
      <c r="D595" s="4">
        <v>0.33333333333333331</v>
      </c>
      <c r="E595" t="s">
        <v>18</v>
      </c>
      <c r="F595" t="s">
        <v>13</v>
      </c>
      <c r="G595" t="s">
        <v>10</v>
      </c>
      <c r="I595" s="8">
        <f>IFERROR(VLOOKUP(Tabela1[[#This Row],[DDD]],#REF!,3,0),0)</f>
        <v>0</v>
      </c>
      <c r="J595" t="str">
        <f t="shared" si="27"/>
        <v>set</v>
      </c>
      <c r="K595" t="str">
        <f t="shared" si="28"/>
        <v>2018</v>
      </c>
      <c r="L595" t="str">
        <f t="shared" si="29"/>
        <v>manhã</v>
      </c>
    </row>
    <row r="596" spans="2:12" x14ac:dyDescent="0.25">
      <c r="B596" t="s">
        <v>240</v>
      </c>
      <c r="C596" s="2">
        <v>42150</v>
      </c>
      <c r="D596" s="4">
        <v>0.375</v>
      </c>
      <c r="E596" t="s">
        <v>18</v>
      </c>
      <c r="F596" t="s">
        <v>16</v>
      </c>
      <c r="G596" t="s">
        <v>10</v>
      </c>
      <c r="I596" s="8">
        <f>IFERROR(VLOOKUP(Tabela1[[#This Row],[DDD]],#REF!,3,0),0)</f>
        <v>0</v>
      </c>
      <c r="J596" t="str">
        <f t="shared" si="27"/>
        <v>mai</v>
      </c>
      <c r="K596" t="str">
        <f t="shared" si="28"/>
        <v>2015</v>
      </c>
      <c r="L596" t="str">
        <f t="shared" si="29"/>
        <v>manhã</v>
      </c>
    </row>
    <row r="597" spans="2:12" x14ac:dyDescent="0.25">
      <c r="B597" t="s">
        <v>241</v>
      </c>
      <c r="C597" s="2">
        <v>42088</v>
      </c>
      <c r="D597" s="4">
        <v>0.41666666666666702</v>
      </c>
      <c r="E597" t="s">
        <v>18</v>
      </c>
      <c r="F597" t="s">
        <v>9</v>
      </c>
      <c r="G597" t="s">
        <v>10</v>
      </c>
      <c r="I597" s="8">
        <f>IFERROR(VLOOKUP(Tabela1[[#This Row],[DDD]],#REF!,3,0),0)</f>
        <v>0</v>
      </c>
      <c r="J597" t="str">
        <f t="shared" si="27"/>
        <v>mar</v>
      </c>
      <c r="K597" t="str">
        <f t="shared" si="28"/>
        <v>2015</v>
      </c>
      <c r="L597" t="str">
        <f t="shared" si="29"/>
        <v>manhã</v>
      </c>
    </row>
    <row r="598" spans="2:12" x14ac:dyDescent="0.25">
      <c r="B598" t="s">
        <v>242</v>
      </c>
      <c r="C598" s="2">
        <v>42404</v>
      </c>
      <c r="D598" s="4">
        <v>0.45833333333333298</v>
      </c>
      <c r="E598" t="s">
        <v>18</v>
      </c>
      <c r="F598" t="s">
        <v>13</v>
      </c>
      <c r="G598" t="s">
        <v>10</v>
      </c>
      <c r="I598" s="8">
        <f>IFERROR(VLOOKUP(Tabela1[[#This Row],[DDD]],#REF!,3,0),0)</f>
        <v>0</v>
      </c>
      <c r="J598" t="str">
        <f t="shared" si="27"/>
        <v>fev</v>
      </c>
      <c r="K598" t="str">
        <f t="shared" si="28"/>
        <v>2016</v>
      </c>
      <c r="L598" t="str">
        <f t="shared" si="29"/>
        <v>manhã</v>
      </c>
    </row>
    <row r="599" spans="2:12" x14ac:dyDescent="0.25">
      <c r="B599" t="s">
        <v>243</v>
      </c>
      <c r="C599" s="2">
        <v>43167</v>
      </c>
      <c r="D599" s="4">
        <v>0.5</v>
      </c>
      <c r="E599" t="s">
        <v>18</v>
      </c>
      <c r="F599" t="s">
        <v>16</v>
      </c>
      <c r="G599" t="s">
        <v>10</v>
      </c>
      <c r="I599" s="8">
        <f>IFERROR(VLOOKUP(Tabela1[[#This Row],[DDD]],#REF!,3,0),0)</f>
        <v>0</v>
      </c>
      <c r="J599" t="str">
        <f t="shared" si="27"/>
        <v>mar</v>
      </c>
      <c r="K599" t="str">
        <f t="shared" si="28"/>
        <v>2018</v>
      </c>
      <c r="L599" t="str">
        <f t="shared" si="29"/>
        <v>manhã</v>
      </c>
    </row>
    <row r="600" spans="2:12" x14ac:dyDescent="0.25">
      <c r="B600" t="s">
        <v>244</v>
      </c>
      <c r="C600" s="2">
        <v>42407</v>
      </c>
      <c r="D600" s="4">
        <v>0.54166666666666596</v>
      </c>
      <c r="E600" t="s">
        <v>18</v>
      </c>
      <c r="F600" t="s">
        <v>9</v>
      </c>
      <c r="G600" t="s">
        <v>25</v>
      </c>
      <c r="I600" s="8">
        <f>IFERROR(VLOOKUP(Tabela1[[#This Row],[DDD]],#REF!,3,0),0)</f>
        <v>0</v>
      </c>
      <c r="J600" t="str">
        <f t="shared" si="27"/>
        <v>fev</v>
      </c>
      <c r="K600" t="str">
        <f t="shared" si="28"/>
        <v>2016</v>
      </c>
      <c r="L600" t="str">
        <f t="shared" si="29"/>
        <v>tarde</v>
      </c>
    </row>
    <row r="601" spans="2:12" x14ac:dyDescent="0.25">
      <c r="B601" t="s">
        <v>245</v>
      </c>
      <c r="C601" s="2">
        <v>43050</v>
      </c>
      <c r="D601" s="4">
        <v>0.58333333333333304</v>
      </c>
      <c r="E601" t="s">
        <v>18</v>
      </c>
      <c r="F601" t="s">
        <v>13</v>
      </c>
      <c r="G601" t="s">
        <v>10</v>
      </c>
      <c r="I601" s="8">
        <f>IFERROR(VLOOKUP(Tabela1[[#This Row],[DDD]],#REF!,3,0),0)</f>
        <v>0</v>
      </c>
      <c r="J601" t="str">
        <f t="shared" si="27"/>
        <v>nov</v>
      </c>
      <c r="K601" t="str">
        <f t="shared" si="28"/>
        <v>2017</v>
      </c>
      <c r="L601" t="str">
        <f t="shared" si="29"/>
        <v>tarde</v>
      </c>
    </row>
    <row r="602" spans="2:12" x14ac:dyDescent="0.25">
      <c r="B602" t="s">
        <v>246</v>
      </c>
      <c r="C602" s="2">
        <v>43404</v>
      </c>
      <c r="D602" s="4">
        <v>0.625</v>
      </c>
      <c r="E602" t="s">
        <v>18</v>
      </c>
      <c r="F602" t="s">
        <v>16</v>
      </c>
      <c r="G602" t="s">
        <v>10</v>
      </c>
      <c r="I602" s="8">
        <f>IFERROR(VLOOKUP(Tabela1[[#This Row],[DDD]],#REF!,3,0),0)</f>
        <v>0</v>
      </c>
      <c r="J602" t="str">
        <f t="shared" si="27"/>
        <v>out</v>
      </c>
      <c r="K602" t="str">
        <f t="shared" si="28"/>
        <v>2018</v>
      </c>
      <c r="L602" t="str">
        <f t="shared" si="29"/>
        <v>tarde</v>
      </c>
    </row>
    <row r="603" spans="2:12" x14ac:dyDescent="0.25">
      <c r="B603" t="s">
        <v>247</v>
      </c>
      <c r="C603" s="2">
        <v>42441</v>
      </c>
      <c r="D603" s="4">
        <v>0.66666666666666596</v>
      </c>
      <c r="E603" t="s">
        <v>18</v>
      </c>
      <c r="F603" t="s">
        <v>9</v>
      </c>
      <c r="G603" t="s">
        <v>10</v>
      </c>
      <c r="I603" s="8">
        <f>IFERROR(VLOOKUP(Tabela1[[#This Row],[DDD]],#REF!,3,0),0)</f>
        <v>0</v>
      </c>
      <c r="J603" t="str">
        <f t="shared" si="27"/>
        <v>mar</v>
      </c>
      <c r="K603" t="str">
        <f t="shared" si="28"/>
        <v>2016</v>
      </c>
      <c r="L603" t="str">
        <f t="shared" si="29"/>
        <v>tarde</v>
      </c>
    </row>
    <row r="604" spans="2:12" x14ac:dyDescent="0.25">
      <c r="B604" t="s">
        <v>248</v>
      </c>
      <c r="C604" s="2">
        <v>42038</v>
      </c>
      <c r="D604" s="4">
        <v>0.70833333333333304</v>
      </c>
      <c r="E604" t="s">
        <v>18</v>
      </c>
      <c r="F604" t="s">
        <v>13</v>
      </c>
      <c r="G604" t="s">
        <v>10</v>
      </c>
      <c r="I604" s="8">
        <f>IFERROR(VLOOKUP(Tabela1[[#This Row],[DDD]],#REF!,3,0),0)</f>
        <v>0</v>
      </c>
      <c r="J604" t="str">
        <f t="shared" si="27"/>
        <v>fev</v>
      </c>
      <c r="K604" t="str">
        <f t="shared" si="28"/>
        <v>2015</v>
      </c>
      <c r="L604" t="str">
        <f t="shared" si="29"/>
        <v>tarde</v>
      </c>
    </row>
    <row r="605" spans="2:12" x14ac:dyDescent="0.25">
      <c r="B605" t="s">
        <v>249</v>
      </c>
      <c r="C605" s="2">
        <v>43262</v>
      </c>
      <c r="D605" s="4">
        <v>0.75</v>
      </c>
      <c r="E605" t="s">
        <v>18</v>
      </c>
      <c r="F605" t="s">
        <v>16</v>
      </c>
      <c r="G605" t="s">
        <v>10</v>
      </c>
      <c r="I605" s="8">
        <f>IFERROR(VLOOKUP(Tabela1[[#This Row],[DDD]],#REF!,3,0),0)</f>
        <v>0</v>
      </c>
      <c r="J605" t="str">
        <f t="shared" si="27"/>
        <v>jun</v>
      </c>
      <c r="K605" t="str">
        <f t="shared" si="28"/>
        <v>2018</v>
      </c>
      <c r="L605" t="str">
        <f t="shared" si="29"/>
        <v>tarde</v>
      </c>
    </row>
    <row r="606" spans="2:12" x14ac:dyDescent="0.25">
      <c r="B606" t="s">
        <v>250</v>
      </c>
      <c r="C606" s="2">
        <v>42402</v>
      </c>
      <c r="D606" s="4">
        <v>0.33333333333333331</v>
      </c>
      <c r="E606" t="s">
        <v>18</v>
      </c>
      <c r="F606" t="s">
        <v>9</v>
      </c>
      <c r="G606" t="s">
        <v>25</v>
      </c>
      <c r="I606" s="8">
        <f>IFERROR(VLOOKUP(Tabela1[[#This Row],[DDD]],#REF!,3,0),0)</f>
        <v>0</v>
      </c>
      <c r="J606" t="str">
        <f t="shared" si="27"/>
        <v>fev</v>
      </c>
      <c r="K606" t="str">
        <f t="shared" si="28"/>
        <v>2016</v>
      </c>
      <c r="L606" t="str">
        <f t="shared" si="29"/>
        <v>manhã</v>
      </c>
    </row>
    <row r="607" spans="2:12" x14ac:dyDescent="0.25">
      <c r="B607" t="s">
        <v>251</v>
      </c>
      <c r="C607" s="2">
        <v>42802</v>
      </c>
      <c r="D607" s="4">
        <v>0.375</v>
      </c>
      <c r="E607" t="s">
        <v>18</v>
      </c>
      <c r="F607" t="s">
        <v>13</v>
      </c>
      <c r="G607" t="s">
        <v>10</v>
      </c>
      <c r="I607" s="8">
        <f>IFERROR(VLOOKUP(Tabela1[[#This Row],[DDD]],#REF!,3,0),0)</f>
        <v>0</v>
      </c>
      <c r="J607" t="str">
        <f t="shared" si="27"/>
        <v>mar</v>
      </c>
      <c r="K607" t="str">
        <f t="shared" si="28"/>
        <v>2017</v>
      </c>
      <c r="L607" t="str">
        <f t="shared" si="29"/>
        <v>manhã</v>
      </c>
    </row>
    <row r="608" spans="2:12" x14ac:dyDescent="0.25">
      <c r="B608" t="s">
        <v>252</v>
      </c>
      <c r="C608" s="2">
        <v>42399</v>
      </c>
      <c r="D608" s="4">
        <v>0.41666666666666702</v>
      </c>
      <c r="E608" t="s">
        <v>22</v>
      </c>
      <c r="F608" t="s">
        <v>16</v>
      </c>
      <c r="G608" t="s">
        <v>10</v>
      </c>
      <c r="I608" s="8">
        <f>IFERROR(VLOOKUP(Tabela1[[#This Row],[DDD]],#REF!,3,0),0)</f>
        <v>0</v>
      </c>
      <c r="J608" t="str">
        <f t="shared" si="27"/>
        <v>jan</v>
      </c>
      <c r="K608" t="str">
        <f t="shared" si="28"/>
        <v>2016</v>
      </c>
      <c r="L608" t="str">
        <f t="shared" si="29"/>
        <v>manhã</v>
      </c>
    </row>
    <row r="609" spans="2:12" x14ac:dyDescent="0.25">
      <c r="B609" t="s">
        <v>253</v>
      </c>
      <c r="C609" s="2">
        <v>42342</v>
      </c>
      <c r="D609" s="4">
        <v>0.45833333333333298</v>
      </c>
      <c r="E609" t="s">
        <v>8</v>
      </c>
      <c r="F609" t="s">
        <v>9</v>
      </c>
      <c r="G609" t="s">
        <v>10</v>
      </c>
      <c r="I609" s="8">
        <f>IFERROR(VLOOKUP(Tabela1[[#This Row],[DDD]],#REF!,3,0),0)</f>
        <v>0</v>
      </c>
      <c r="J609" t="str">
        <f t="shared" si="27"/>
        <v>dez</v>
      </c>
      <c r="K609" t="str">
        <f t="shared" si="28"/>
        <v>2015</v>
      </c>
      <c r="L609" t="str">
        <f t="shared" si="29"/>
        <v>manhã</v>
      </c>
    </row>
    <row r="610" spans="2:12" x14ac:dyDescent="0.25">
      <c r="B610" t="s">
        <v>254</v>
      </c>
      <c r="C610" s="2">
        <v>42479</v>
      </c>
      <c r="D610" s="4">
        <v>0.5</v>
      </c>
      <c r="E610" t="s">
        <v>12</v>
      </c>
      <c r="F610" t="s">
        <v>13</v>
      </c>
      <c r="G610" t="s">
        <v>10</v>
      </c>
      <c r="I610" s="8">
        <f>IFERROR(VLOOKUP(Tabela1[[#This Row],[DDD]],#REF!,3,0),0)</f>
        <v>0</v>
      </c>
      <c r="J610" t="str">
        <f t="shared" si="27"/>
        <v>abr</v>
      </c>
      <c r="K610" t="str">
        <f t="shared" si="28"/>
        <v>2016</v>
      </c>
      <c r="L610" t="str">
        <f t="shared" si="29"/>
        <v>manhã</v>
      </c>
    </row>
    <row r="611" spans="2:12" x14ac:dyDescent="0.25">
      <c r="B611" t="s">
        <v>255</v>
      </c>
      <c r="C611" s="2">
        <v>42134</v>
      </c>
      <c r="D611" s="4">
        <v>0.54166666666666596</v>
      </c>
      <c r="E611" t="s">
        <v>12</v>
      </c>
      <c r="F611" t="s">
        <v>16</v>
      </c>
      <c r="G611" t="s">
        <v>10</v>
      </c>
      <c r="I611" s="8">
        <f>IFERROR(VLOOKUP(Tabela1[[#This Row],[DDD]],#REF!,3,0),0)</f>
        <v>0</v>
      </c>
      <c r="J611" t="str">
        <f t="shared" si="27"/>
        <v>mai</v>
      </c>
      <c r="K611" t="str">
        <f t="shared" si="28"/>
        <v>2015</v>
      </c>
      <c r="L611" t="str">
        <f t="shared" si="29"/>
        <v>tarde</v>
      </c>
    </row>
    <row r="612" spans="2:12" x14ac:dyDescent="0.25">
      <c r="B612" t="s">
        <v>256</v>
      </c>
      <c r="C612" s="2">
        <v>43130</v>
      </c>
      <c r="D612" s="4">
        <v>0.58333333333333304</v>
      </c>
      <c r="E612" t="s">
        <v>12</v>
      </c>
      <c r="F612" t="s">
        <v>9</v>
      </c>
      <c r="G612" t="s">
        <v>25</v>
      </c>
      <c r="I612" s="8">
        <f>IFERROR(VLOOKUP(Tabela1[[#This Row],[DDD]],#REF!,3,0),0)</f>
        <v>0</v>
      </c>
      <c r="J612" t="str">
        <f t="shared" si="27"/>
        <v>jan</v>
      </c>
      <c r="K612" t="str">
        <f t="shared" si="28"/>
        <v>2018</v>
      </c>
      <c r="L612" t="str">
        <f t="shared" si="29"/>
        <v>tarde</v>
      </c>
    </row>
    <row r="613" spans="2:12" x14ac:dyDescent="0.25">
      <c r="B613" t="s">
        <v>257</v>
      </c>
      <c r="C613" s="2">
        <v>43051</v>
      </c>
      <c r="D613" s="4">
        <v>0.625</v>
      </c>
      <c r="E613" t="s">
        <v>8</v>
      </c>
      <c r="F613" t="s">
        <v>13</v>
      </c>
      <c r="G613" t="s">
        <v>10</v>
      </c>
      <c r="I613" s="8">
        <f>IFERROR(VLOOKUP(Tabela1[[#This Row],[DDD]],#REF!,3,0),0)</f>
        <v>0</v>
      </c>
      <c r="J613" t="str">
        <f t="shared" si="27"/>
        <v>nov</v>
      </c>
      <c r="K613" t="str">
        <f t="shared" si="28"/>
        <v>2017</v>
      </c>
      <c r="L613" t="str">
        <f t="shared" si="29"/>
        <v>tarde</v>
      </c>
    </row>
    <row r="614" spans="2:12" x14ac:dyDescent="0.25">
      <c r="B614" t="s">
        <v>258</v>
      </c>
      <c r="C614" s="2">
        <v>42520</v>
      </c>
      <c r="D614" s="4">
        <v>0.66666666666666596</v>
      </c>
      <c r="E614" t="s">
        <v>8</v>
      </c>
      <c r="F614" t="s">
        <v>16</v>
      </c>
      <c r="G614" t="s">
        <v>10</v>
      </c>
      <c r="I614" s="8">
        <f>IFERROR(VLOOKUP(Tabela1[[#This Row],[DDD]],#REF!,3,0),0)</f>
        <v>0</v>
      </c>
      <c r="J614" t="str">
        <f t="shared" si="27"/>
        <v>mai</v>
      </c>
      <c r="K614" t="str">
        <f t="shared" si="28"/>
        <v>2016</v>
      </c>
      <c r="L614" t="str">
        <f t="shared" si="29"/>
        <v>tarde</v>
      </c>
    </row>
    <row r="615" spans="2:12" x14ac:dyDescent="0.25">
      <c r="B615" t="s">
        <v>259</v>
      </c>
      <c r="C615" s="2">
        <v>42382</v>
      </c>
      <c r="D615" s="4">
        <v>0.70833333333333304</v>
      </c>
      <c r="E615" t="s">
        <v>8</v>
      </c>
      <c r="F615" t="s">
        <v>9</v>
      </c>
      <c r="G615" t="s">
        <v>10</v>
      </c>
      <c r="I615" s="8">
        <f>IFERROR(VLOOKUP(Tabela1[[#This Row],[DDD]],#REF!,3,0),0)</f>
        <v>0</v>
      </c>
      <c r="J615" t="str">
        <f t="shared" si="27"/>
        <v>jan</v>
      </c>
      <c r="K615" t="str">
        <f t="shared" si="28"/>
        <v>2016</v>
      </c>
      <c r="L615" t="str">
        <f t="shared" si="29"/>
        <v>tarde</v>
      </c>
    </row>
    <row r="616" spans="2:12" x14ac:dyDescent="0.25">
      <c r="B616" t="s">
        <v>260</v>
      </c>
      <c r="C616" s="2">
        <v>42329</v>
      </c>
      <c r="D616" s="4">
        <v>0.75</v>
      </c>
      <c r="E616" t="s">
        <v>8</v>
      </c>
      <c r="F616" t="s">
        <v>13</v>
      </c>
      <c r="G616" t="s">
        <v>10</v>
      </c>
      <c r="I616" s="8">
        <f>IFERROR(VLOOKUP(Tabela1[[#This Row],[DDD]],#REF!,3,0),0)</f>
        <v>0</v>
      </c>
      <c r="J616" t="str">
        <f t="shared" si="27"/>
        <v>nov</v>
      </c>
      <c r="K616" t="str">
        <f t="shared" si="28"/>
        <v>2015</v>
      </c>
      <c r="L616" t="str">
        <f t="shared" si="29"/>
        <v>tarde</v>
      </c>
    </row>
    <row r="617" spans="2:12" x14ac:dyDescent="0.25">
      <c r="B617" t="s">
        <v>261</v>
      </c>
      <c r="C617" s="2">
        <v>43301</v>
      </c>
      <c r="D617" s="4">
        <v>0.33333333333333331</v>
      </c>
      <c r="E617" t="s">
        <v>20</v>
      </c>
      <c r="F617" t="s">
        <v>16</v>
      </c>
      <c r="G617" t="s">
        <v>10</v>
      </c>
      <c r="I617" s="8">
        <f>IFERROR(VLOOKUP(Tabela1[[#This Row],[DDD]],#REF!,3,0),0)</f>
        <v>0</v>
      </c>
      <c r="J617" t="str">
        <f t="shared" si="27"/>
        <v>jul</v>
      </c>
      <c r="K617" t="str">
        <f t="shared" si="28"/>
        <v>2018</v>
      </c>
      <c r="L617" t="str">
        <f t="shared" si="29"/>
        <v>manhã</v>
      </c>
    </row>
    <row r="618" spans="2:12" x14ac:dyDescent="0.25">
      <c r="B618" t="s">
        <v>262</v>
      </c>
      <c r="C618" s="2">
        <v>42021</v>
      </c>
      <c r="D618" s="4">
        <v>0.375</v>
      </c>
      <c r="E618" t="s">
        <v>20</v>
      </c>
      <c r="F618" t="s">
        <v>9</v>
      </c>
      <c r="G618" t="s">
        <v>25</v>
      </c>
      <c r="I618" s="8">
        <f>IFERROR(VLOOKUP(Tabela1[[#This Row],[DDD]],#REF!,3,0),0)</f>
        <v>0</v>
      </c>
      <c r="J618" t="str">
        <f t="shared" si="27"/>
        <v>jan</v>
      </c>
      <c r="K618" t="str">
        <f t="shared" si="28"/>
        <v>2015</v>
      </c>
      <c r="L618" t="str">
        <f t="shared" si="29"/>
        <v>manhã</v>
      </c>
    </row>
    <row r="619" spans="2:12" x14ac:dyDescent="0.25">
      <c r="B619" t="s">
        <v>263</v>
      </c>
      <c r="C619" s="2">
        <v>43136</v>
      </c>
      <c r="D619" s="4">
        <v>0.41666666666666702</v>
      </c>
      <c r="E619" t="s">
        <v>20</v>
      </c>
      <c r="F619" t="s">
        <v>13</v>
      </c>
      <c r="G619" t="s">
        <v>10</v>
      </c>
      <c r="I619" s="8">
        <f>IFERROR(VLOOKUP(Tabela1[[#This Row],[DDD]],#REF!,3,0),0)</f>
        <v>0</v>
      </c>
      <c r="J619" t="str">
        <f t="shared" si="27"/>
        <v>fev</v>
      </c>
      <c r="K619" t="str">
        <f t="shared" si="28"/>
        <v>2018</v>
      </c>
      <c r="L619" t="str">
        <f t="shared" si="29"/>
        <v>manhã</v>
      </c>
    </row>
    <row r="620" spans="2:12" x14ac:dyDescent="0.25">
      <c r="B620" t="s">
        <v>264</v>
      </c>
      <c r="C620" s="2">
        <v>42326</v>
      </c>
      <c r="D620" s="4">
        <v>0.45833333333333298</v>
      </c>
      <c r="E620" t="s">
        <v>20</v>
      </c>
      <c r="F620" t="s">
        <v>16</v>
      </c>
      <c r="G620" t="s">
        <v>10</v>
      </c>
      <c r="I620" s="8">
        <f>IFERROR(VLOOKUP(Tabela1[[#This Row],[DDD]],#REF!,3,0),0)</f>
        <v>0</v>
      </c>
      <c r="J620" t="str">
        <f t="shared" si="27"/>
        <v>nov</v>
      </c>
      <c r="K620" t="str">
        <f t="shared" si="28"/>
        <v>2015</v>
      </c>
      <c r="L620" t="str">
        <f t="shared" si="29"/>
        <v>manhã</v>
      </c>
    </row>
    <row r="621" spans="2:12" x14ac:dyDescent="0.25">
      <c r="B621" t="s">
        <v>265</v>
      </c>
      <c r="C621" s="2">
        <v>42917</v>
      </c>
      <c r="D621" s="4">
        <v>0.5</v>
      </c>
      <c r="E621" t="s">
        <v>20</v>
      </c>
      <c r="F621" t="s">
        <v>9</v>
      </c>
      <c r="G621" t="s">
        <v>10</v>
      </c>
      <c r="I621" s="8">
        <f>IFERROR(VLOOKUP(Tabela1[[#This Row],[DDD]],#REF!,3,0),0)</f>
        <v>0</v>
      </c>
      <c r="J621" t="str">
        <f t="shared" si="27"/>
        <v>jul</v>
      </c>
      <c r="K621" t="str">
        <f t="shared" si="28"/>
        <v>2017</v>
      </c>
      <c r="L621" t="str">
        <f t="shared" si="29"/>
        <v>manhã</v>
      </c>
    </row>
    <row r="622" spans="2:12" x14ac:dyDescent="0.25">
      <c r="B622" t="s">
        <v>266</v>
      </c>
      <c r="C622" s="2">
        <v>42014</v>
      </c>
      <c r="D622" s="4">
        <v>0.54166666666666596</v>
      </c>
      <c r="E622" t="s">
        <v>20</v>
      </c>
      <c r="F622" t="s">
        <v>13</v>
      </c>
      <c r="G622" t="s">
        <v>10</v>
      </c>
      <c r="I622" s="8">
        <f>IFERROR(VLOOKUP(Tabela1[[#This Row],[DDD]],#REF!,3,0),0)</f>
        <v>0</v>
      </c>
      <c r="J622" t="str">
        <f t="shared" si="27"/>
        <v>jan</v>
      </c>
      <c r="K622" t="str">
        <f t="shared" si="28"/>
        <v>2015</v>
      </c>
      <c r="L622" t="str">
        <f t="shared" si="29"/>
        <v>tarde</v>
      </c>
    </row>
    <row r="623" spans="2:12" x14ac:dyDescent="0.25">
      <c r="B623" t="s">
        <v>267</v>
      </c>
      <c r="C623" s="2">
        <v>42410</v>
      </c>
      <c r="D623" s="4">
        <v>0.58333333333333304</v>
      </c>
      <c r="E623" t="s">
        <v>20</v>
      </c>
      <c r="F623" t="s">
        <v>16</v>
      </c>
      <c r="G623" t="s">
        <v>10</v>
      </c>
      <c r="I623" s="8">
        <f>IFERROR(VLOOKUP(Tabela1[[#This Row],[DDD]],#REF!,3,0),0)</f>
        <v>0</v>
      </c>
      <c r="J623" t="str">
        <f t="shared" si="27"/>
        <v>fev</v>
      </c>
      <c r="K623" t="str">
        <f t="shared" si="28"/>
        <v>2016</v>
      </c>
      <c r="L623" t="str">
        <f t="shared" si="29"/>
        <v>tarde</v>
      </c>
    </row>
    <row r="624" spans="2:12" x14ac:dyDescent="0.25">
      <c r="B624" t="s">
        <v>268</v>
      </c>
      <c r="C624" s="2">
        <v>42669</v>
      </c>
      <c r="D624" s="4">
        <v>0.625</v>
      </c>
      <c r="E624" t="s">
        <v>20</v>
      </c>
      <c r="F624" t="s">
        <v>9</v>
      </c>
      <c r="G624" t="s">
        <v>25</v>
      </c>
      <c r="I624" s="8">
        <f>IFERROR(VLOOKUP(Tabela1[[#This Row],[DDD]],#REF!,3,0),0)</f>
        <v>0</v>
      </c>
      <c r="J624" t="str">
        <f t="shared" si="27"/>
        <v>out</v>
      </c>
      <c r="K624" t="str">
        <f t="shared" si="28"/>
        <v>2016</v>
      </c>
      <c r="L624" t="str">
        <f t="shared" si="29"/>
        <v>tarde</v>
      </c>
    </row>
    <row r="625" spans="2:12" x14ac:dyDescent="0.25">
      <c r="B625" t="s">
        <v>269</v>
      </c>
      <c r="C625" s="2">
        <v>42304</v>
      </c>
      <c r="D625" s="4">
        <v>0.66666666666666596</v>
      </c>
      <c r="E625" t="s">
        <v>20</v>
      </c>
      <c r="F625" t="s">
        <v>13</v>
      </c>
      <c r="G625" t="s">
        <v>10</v>
      </c>
      <c r="I625" s="8">
        <f>IFERROR(VLOOKUP(Tabela1[[#This Row],[DDD]],#REF!,3,0),0)</f>
        <v>0</v>
      </c>
      <c r="J625" t="str">
        <f t="shared" si="27"/>
        <v>out</v>
      </c>
      <c r="K625" t="str">
        <f t="shared" si="28"/>
        <v>2015</v>
      </c>
      <c r="L625" t="str">
        <f t="shared" si="29"/>
        <v>tarde</v>
      </c>
    </row>
    <row r="626" spans="2:12" x14ac:dyDescent="0.25">
      <c r="B626" t="s">
        <v>270</v>
      </c>
      <c r="C626" s="2">
        <v>42403</v>
      </c>
      <c r="D626" s="4">
        <v>0.70833333333333304</v>
      </c>
      <c r="E626" t="s">
        <v>20</v>
      </c>
      <c r="F626" t="s">
        <v>16</v>
      </c>
      <c r="G626" t="s">
        <v>10</v>
      </c>
      <c r="I626" s="8">
        <f>IFERROR(VLOOKUP(Tabela1[[#This Row],[DDD]],#REF!,3,0),0)</f>
        <v>0</v>
      </c>
      <c r="J626" t="str">
        <f t="shared" si="27"/>
        <v>fev</v>
      </c>
      <c r="K626" t="str">
        <f t="shared" si="28"/>
        <v>2016</v>
      </c>
      <c r="L626" t="str">
        <f t="shared" si="29"/>
        <v>tarde</v>
      </c>
    </row>
    <row r="627" spans="2:12" x14ac:dyDescent="0.25">
      <c r="B627" t="s">
        <v>271</v>
      </c>
      <c r="C627" s="2">
        <v>42836</v>
      </c>
      <c r="D627" s="4">
        <v>0.75</v>
      </c>
      <c r="E627" t="s">
        <v>20</v>
      </c>
      <c r="F627" t="s">
        <v>9</v>
      </c>
      <c r="G627" t="s">
        <v>10</v>
      </c>
      <c r="I627" s="8">
        <f>IFERROR(VLOOKUP(Tabela1[[#This Row],[DDD]],#REF!,3,0),0)</f>
        <v>0</v>
      </c>
      <c r="J627" t="str">
        <f t="shared" si="27"/>
        <v>abr</v>
      </c>
      <c r="K627" t="str">
        <f t="shared" si="28"/>
        <v>2017</v>
      </c>
      <c r="L627" t="str">
        <f t="shared" si="29"/>
        <v>tarde</v>
      </c>
    </row>
    <row r="628" spans="2:12" x14ac:dyDescent="0.25">
      <c r="B628" t="s">
        <v>272</v>
      </c>
      <c r="C628" s="2">
        <v>43228</v>
      </c>
      <c r="D628" s="4">
        <v>0.33333333333333331</v>
      </c>
      <c r="E628" t="s">
        <v>18</v>
      </c>
      <c r="F628" t="s">
        <v>13</v>
      </c>
      <c r="G628" t="s">
        <v>10</v>
      </c>
      <c r="I628" s="8">
        <f>IFERROR(VLOOKUP(Tabela1[[#This Row],[DDD]],#REF!,3,0),0)</f>
        <v>0</v>
      </c>
      <c r="J628" t="str">
        <f t="shared" si="27"/>
        <v>mai</v>
      </c>
      <c r="K628" t="str">
        <f t="shared" si="28"/>
        <v>2018</v>
      </c>
      <c r="L628" t="str">
        <f t="shared" si="29"/>
        <v>manhã</v>
      </c>
    </row>
    <row r="629" spans="2:12" x14ac:dyDescent="0.25">
      <c r="B629" t="s">
        <v>273</v>
      </c>
      <c r="C629" s="2">
        <v>43379</v>
      </c>
      <c r="D629" s="4">
        <v>0.375</v>
      </c>
      <c r="E629" t="s">
        <v>18</v>
      </c>
      <c r="F629" t="s">
        <v>16</v>
      </c>
      <c r="G629" t="s">
        <v>10</v>
      </c>
      <c r="I629" s="8">
        <f>IFERROR(VLOOKUP(Tabela1[[#This Row],[DDD]],#REF!,3,0),0)</f>
        <v>0</v>
      </c>
      <c r="J629" t="str">
        <f t="shared" si="27"/>
        <v>out</v>
      </c>
      <c r="K629" t="str">
        <f t="shared" si="28"/>
        <v>2018</v>
      </c>
      <c r="L629" t="str">
        <f t="shared" si="29"/>
        <v>manhã</v>
      </c>
    </row>
    <row r="630" spans="2:12" x14ac:dyDescent="0.25">
      <c r="B630" t="s">
        <v>274</v>
      </c>
      <c r="C630" s="2">
        <v>42207</v>
      </c>
      <c r="D630" s="4">
        <v>0.41666666666666702</v>
      </c>
      <c r="E630" t="s">
        <v>18</v>
      </c>
      <c r="F630" t="s">
        <v>9</v>
      </c>
      <c r="G630" t="s">
        <v>25</v>
      </c>
      <c r="I630" s="8">
        <f>IFERROR(VLOOKUP(Tabela1[[#This Row],[DDD]],#REF!,3,0),0)</f>
        <v>0</v>
      </c>
      <c r="J630" t="str">
        <f t="shared" si="27"/>
        <v>jul</v>
      </c>
      <c r="K630" t="str">
        <f t="shared" si="28"/>
        <v>2015</v>
      </c>
      <c r="L630" t="str">
        <f t="shared" si="29"/>
        <v>manhã</v>
      </c>
    </row>
    <row r="631" spans="2:12" x14ac:dyDescent="0.25">
      <c r="B631" t="s">
        <v>275</v>
      </c>
      <c r="C631" s="2">
        <v>43250</v>
      </c>
      <c r="D631" s="4">
        <v>0.45833333333333298</v>
      </c>
      <c r="E631" t="s">
        <v>18</v>
      </c>
      <c r="F631" t="s">
        <v>13</v>
      </c>
      <c r="G631" t="s">
        <v>10</v>
      </c>
      <c r="I631" s="8">
        <f>IFERROR(VLOOKUP(Tabela1[[#This Row],[DDD]],#REF!,3,0),0)</f>
        <v>0</v>
      </c>
      <c r="J631" t="str">
        <f t="shared" si="27"/>
        <v>mai</v>
      </c>
      <c r="K631" t="str">
        <f t="shared" si="28"/>
        <v>2018</v>
      </c>
      <c r="L631" t="str">
        <f t="shared" si="29"/>
        <v>manhã</v>
      </c>
    </row>
    <row r="632" spans="2:12" x14ac:dyDescent="0.25">
      <c r="B632" t="s">
        <v>276</v>
      </c>
      <c r="C632" s="2">
        <v>42988</v>
      </c>
      <c r="D632" s="4">
        <v>0.5</v>
      </c>
      <c r="E632" t="s">
        <v>18</v>
      </c>
      <c r="F632" t="s">
        <v>16</v>
      </c>
      <c r="G632" t="s">
        <v>10</v>
      </c>
      <c r="I632" s="8">
        <f>IFERROR(VLOOKUP(Tabela1[[#This Row],[DDD]],#REF!,3,0),0)</f>
        <v>0</v>
      </c>
      <c r="J632" t="str">
        <f t="shared" si="27"/>
        <v>set</v>
      </c>
      <c r="K632" t="str">
        <f t="shared" si="28"/>
        <v>2017</v>
      </c>
      <c r="L632" t="str">
        <f t="shared" si="29"/>
        <v>manhã</v>
      </c>
    </row>
    <row r="633" spans="2:12" x14ac:dyDescent="0.25">
      <c r="B633" t="s">
        <v>277</v>
      </c>
      <c r="C633" s="2">
        <v>42213</v>
      </c>
      <c r="D633" s="4">
        <v>0.54166666666666596</v>
      </c>
      <c r="E633" t="s">
        <v>18</v>
      </c>
      <c r="F633" t="s">
        <v>9</v>
      </c>
      <c r="G633" t="s">
        <v>10</v>
      </c>
      <c r="I633" s="8">
        <f>IFERROR(VLOOKUP(Tabela1[[#This Row],[DDD]],#REF!,3,0),0)</f>
        <v>0</v>
      </c>
      <c r="J633" t="str">
        <f t="shared" si="27"/>
        <v>jul</v>
      </c>
      <c r="K633" t="str">
        <f t="shared" si="28"/>
        <v>2015</v>
      </c>
      <c r="L633" t="str">
        <f t="shared" si="29"/>
        <v>tarde</v>
      </c>
    </row>
    <row r="634" spans="2:12" x14ac:dyDescent="0.25">
      <c r="B634" t="s">
        <v>278</v>
      </c>
      <c r="C634" s="2">
        <v>42359</v>
      </c>
      <c r="D634" s="4">
        <v>0.58333333333333304</v>
      </c>
      <c r="E634" t="s">
        <v>18</v>
      </c>
      <c r="F634" t="s">
        <v>13</v>
      </c>
      <c r="G634" t="s">
        <v>10</v>
      </c>
      <c r="I634" s="8">
        <f>IFERROR(VLOOKUP(Tabela1[[#This Row],[DDD]],#REF!,3,0),0)</f>
        <v>0</v>
      </c>
      <c r="J634" t="str">
        <f t="shared" si="27"/>
        <v>dez</v>
      </c>
      <c r="K634" t="str">
        <f t="shared" si="28"/>
        <v>2015</v>
      </c>
      <c r="L634" t="str">
        <f t="shared" si="29"/>
        <v>tarde</v>
      </c>
    </row>
    <row r="635" spans="2:12" x14ac:dyDescent="0.25">
      <c r="B635" t="s">
        <v>279</v>
      </c>
      <c r="C635" s="2">
        <v>43369</v>
      </c>
      <c r="D635" s="4">
        <v>0.625</v>
      </c>
      <c r="E635" t="s">
        <v>18</v>
      </c>
      <c r="F635" t="s">
        <v>16</v>
      </c>
      <c r="G635" t="s">
        <v>10</v>
      </c>
      <c r="I635" s="8">
        <f>IFERROR(VLOOKUP(Tabela1[[#This Row],[DDD]],#REF!,3,0),0)</f>
        <v>0</v>
      </c>
      <c r="J635" t="str">
        <f t="shared" si="27"/>
        <v>set</v>
      </c>
      <c r="K635" t="str">
        <f t="shared" si="28"/>
        <v>2018</v>
      </c>
      <c r="L635" t="str">
        <f t="shared" si="29"/>
        <v>tarde</v>
      </c>
    </row>
    <row r="636" spans="2:12" x14ac:dyDescent="0.25">
      <c r="B636" t="s">
        <v>280</v>
      </c>
      <c r="C636" s="2">
        <v>42951</v>
      </c>
      <c r="D636" s="4">
        <v>0.66666666666666596</v>
      </c>
      <c r="E636" t="s">
        <v>18</v>
      </c>
      <c r="F636" t="s">
        <v>9</v>
      </c>
      <c r="G636" t="s">
        <v>25</v>
      </c>
      <c r="I636" s="8">
        <f>IFERROR(VLOOKUP(Tabela1[[#This Row],[DDD]],#REF!,3,0),0)</f>
        <v>0</v>
      </c>
      <c r="J636" t="str">
        <f t="shared" si="27"/>
        <v>ago</v>
      </c>
      <c r="K636" t="str">
        <f t="shared" si="28"/>
        <v>2017</v>
      </c>
      <c r="L636" t="str">
        <f t="shared" si="29"/>
        <v>tarde</v>
      </c>
    </row>
    <row r="637" spans="2:12" x14ac:dyDescent="0.25">
      <c r="B637" t="s">
        <v>281</v>
      </c>
      <c r="C637" s="2">
        <v>42902</v>
      </c>
      <c r="D637" s="4">
        <v>0.70833333333333304</v>
      </c>
      <c r="E637" t="s">
        <v>18</v>
      </c>
      <c r="F637" t="s">
        <v>13</v>
      </c>
      <c r="G637" t="s">
        <v>10</v>
      </c>
      <c r="I637" s="8">
        <f>IFERROR(VLOOKUP(Tabela1[[#This Row],[DDD]],#REF!,3,0),0)</f>
        <v>0</v>
      </c>
      <c r="J637" t="str">
        <f t="shared" si="27"/>
        <v>jun</v>
      </c>
      <c r="K637" t="str">
        <f t="shared" si="28"/>
        <v>2017</v>
      </c>
      <c r="L637" t="str">
        <f t="shared" si="29"/>
        <v>tarde</v>
      </c>
    </row>
    <row r="638" spans="2:12" x14ac:dyDescent="0.25">
      <c r="B638" t="s">
        <v>282</v>
      </c>
      <c r="C638" s="2">
        <v>43253</v>
      </c>
      <c r="D638" s="4">
        <v>0.75</v>
      </c>
      <c r="E638" t="s">
        <v>18</v>
      </c>
      <c r="F638" t="s">
        <v>16</v>
      </c>
      <c r="G638" t="s">
        <v>10</v>
      </c>
      <c r="I638" s="8">
        <f>IFERROR(VLOOKUP(Tabela1[[#This Row],[DDD]],#REF!,3,0),0)</f>
        <v>0</v>
      </c>
      <c r="J638" t="str">
        <f t="shared" si="27"/>
        <v>jun</v>
      </c>
      <c r="K638" t="str">
        <f t="shared" si="28"/>
        <v>2018</v>
      </c>
      <c r="L638" t="str">
        <f t="shared" si="29"/>
        <v>tarde</v>
      </c>
    </row>
    <row r="639" spans="2:12" x14ac:dyDescent="0.25">
      <c r="B639" t="s">
        <v>283</v>
      </c>
      <c r="C639" s="2">
        <v>42854</v>
      </c>
      <c r="D639" s="4">
        <v>0.33333333333333331</v>
      </c>
      <c r="E639" t="s">
        <v>18</v>
      </c>
      <c r="F639" t="s">
        <v>9</v>
      </c>
      <c r="G639" t="s">
        <v>10</v>
      </c>
      <c r="I639" s="8">
        <f>IFERROR(VLOOKUP(Tabela1[[#This Row],[DDD]],#REF!,3,0),0)</f>
        <v>0</v>
      </c>
      <c r="J639" t="str">
        <f t="shared" si="27"/>
        <v>abr</v>
      </c>
      <c r="K639" t="str">
        <f t="shared" si="28"/>
        <v>2017</v>
      </c>
      <c r="L639" t="str">
        <f t="shared" si="29"/>
        <v>manhã</v>
      </c>
    </row>
    <row r="640" spans="2:12" x14ac:dyDescent="0.25">
      <c r="B640" t="s">
        <v>284</v>
      </c>
      <c r="C640" s="2">
        <v>43276</v>
      </c>
      <c r="D640" s="4">
        <v>0.375</v>
      </c>
      <c r="E640" t="s">
        <v>18</v>
      </c>
      <c r="F640" t="s">
        <v>13</v>
      </c>
      <c r="G640" t="s">
        <v>10</v>
      </c>
      <c r="I640" s="8">
        <f>IFERROR(VLOOKUP(Tabela1[[#This Row],[DDD]],#REF!,3,0),0)</f>
        <v>0</v>
      </c>
      <c r="J640" t="str">
        <f t="shared" si="27"/>
        <v>jun</v>
      </c>
      <c r="K640" t="str">
        <f t="shared" si="28"/>
        <v>2018</v>
      </c>
      <c r="L640" t="str">
        <f t="shared" si="29"/>
        <v>manhã</v>
      </c>
    </row>
    <row r="641" spans="2:12" x14ac:dyDescent="0.25">
      <c r="B641" t="s">
        <v>285</v>
      </c>
      <c r="C641" s="2">
        <v>42975</v>
      </c>
      <c r="D641" s="4">
        <v>0.41666666666666702</v>
      </c>
      <c r="E641" t="s">
        <v>18</v>
      </c>
      <c r="F641" t="s">
        <v>16</v>
      </c>
      <c r="G641" t="s">
        <v>10</v>
      </c>
      <c r="I641" s="8">
        <f>IFERROR(VLOOKUP(Tabela1[[#This Row],[DDD]],#REF!,3,0),0)</f>
        <v>0</v>
      </c>
      <c r="J641" t="str">
        <f t="shared" si="27"/>
        <v>ago</v>
      </c>
      <c r="K641" t="str">
        <f t="shared" si="28"/>
        <v>2017</v>
      </c>
      <c r="L641" t="str">
        <f t="shared" si="29"/>
        <v>manhã</v>
      </c>
    </row>
    <row r="642" spans="2:12" x14ac:dyDescent="0.25">
      <c r="B642" t="s">
        <v>286</v>
      </c>
      <c r="C642" s="2">
        <v>42842</v>
      </c>
      <c r="D642" s="4">
        <v>0.45833333333333298</v>
      </c>
      <c r="E642" t="s">
        <v>22</v>
      </c>
      <c r="F642" t="s">
        <v>9</v>
      </c>
      <c r="G642" t="s">
        <v>25</v>
      </c>
      <c r="I642" s="8">
        <f>IFERROR(VLOOKUP(Tabela1[[#This Row],[DDD]],#REF!,3,0),0)</f>
        <v>0</v>
      </c>
      <c r="J642" t="str">
        <f t="shared" si="27"/>
        <v>abr</v>
      </c>
      <c r="K642" t="str">
        <f t="shared" si="28"/>
        <v>2017</v>
      </c>
      <c r="L642" t="str">
        <f t="shared" si="29"/>
        <v>manhã</v>
      </c>
    </row>
    <row r="643" spans="2:12" x14ac:dyDescent="0.25">
      <c r="B643" t="s">
        <v>287</v>
      </c>
      <c r="C643" s="2">
        <v>42765</v>
      </c>
      <c r="D643" s="4">
        <v>0.5</v>
      </c>
      <c r="E643" t="s">
        <v>8</v>
      </c>
      <c r="F643" t="s">
        <v>13</v>
      </c>
      <c r="G643" t="s">
        <v>10</v>
      </c>
      <c r="I643" s="8">
        <f>IFERROR(VLOOKUP(Tabela1[[#This Row],[DDD]],#REF!,3,0),0)</f>
        <v>0</v>
      </c>
      <c r="J643" t="str">
        <f t="shared" ref="J643:J706" si="30">TEXT(C643,"mmm")</f>
        <v>jan</v>
      </c>
      <c r="K643" t="str">
        <f t="shared" ref="K643:K706" si="31">TEXT(C643,"aaaa")</f>
        <v>2017</v>
      </c>
      <c r="L643" t="str">
        <f t="shared" ref="L643:L706" si="32">IF(VALUE(TEXT(D643,"hh"))&lt;=12,"manhã","tarde")</f>
        <v>manhã</v>
      </c>
    </row>
    <row r="644" spans="2:12" x14ac:dyDescent="0.25">
      <c r="B644" t="s">
        <v>288</v>
      </c>
      <c r="C644" s="2">
        <v>42112</v>
      </c>
      <c r="D644" s="4">
        <v>0.54166666666666596</v>
      </c>
      <c r="E644" t="s">
        <v>12</v>
      </c>
      <c r="F644" t="s">
        <v>16</v>
      </c>
      <c r="G644" t="s">
        <v>10</v>
      </c>
      <c r="I644" s="8">
        <f>IFERROR(VLOOKUP(Tabela1[[#This Row],[DDD]],#REF!,3,0),0)</f>
        <v>0</v>
      </c>
      <c r="J644" t="str">
        <f t="shared" si="30"/>
        <v>abr</v>
      </c>
      <c r="K644" t="str">
        <f t="shared" si="31"/>
        <v>2015</v>
      </c>
      <c r="L644" t="str">
        <f t="shared" si="32"/>
        <v>tarde</v>
      </c>
    </row>
    <row r="645" spans="2:12" x14ac:dyDescent="0.25">
      <c r="B645" t="s">
        <v>289</v>
      </c>
      <c r="C645" s="2">
        <v>43285</v>
      </c>
      <c r="D645" s="4">
        <v>0.58333333333333304</v>
      </c>
      <c r="E645" t="s">
        <v>12</v>
      </c>
      <c r="F645" t="s">
        <v>9</v>
      </c>
      <c r="G645" t="s">
        <v>10</v>
      </c>
      <c r="I645" s="8">
        <f>IFERROR(VLOOKUP(Tabela1[[#This Row],[DDD]],#REF!,3,0),0)</f>
        <v>0</v>
      </c>
      <c r="J645" t="str">
        <f t="shared" si="30"/>
        <v>jul</v>
      </c>
      <c r="K645" t="str">
        <f t="shared" si="31"/>
        <v>2018</v>
      </c>
      <c r="L645" t="str">
        <f t="shared" si="32"/>
        <v>tarde</v>
      </c>
    </row>
    <row r="646" spans="2:12" x14ac:dyDescent="0.25">
      <c r="B646" t="s">
        <v>290</v>
      </c>
      <c r="C646" s="2">
        <v>42077</v>
      </c>
      <c r="D646" s="4">
        <v>0.625</v>
      </c>
      <c r="E646" t="s">
        <v>12</v>
      </c>
      <c r="F646" t="s">
        <v>13</v>
      </c>
      <c r="G646" t="s">
        <v>10</v>
      </c>
      <c r="I646" s="8">
        <f>IFERROR(VLOOKUP(Tabela1[[#This Row],[DDD]],#REF!,3,0),0)</f>
        <v>0</v>
      </c>
      <c r="J646" t="str">
        <f t="shared" si="30"/>
        <v>mar</v>
      </c>
      <c r="K646" t="str">
        <f t="shared" si="31"/>
        <v>2015</v>
      </c>
      <c r="L646" t="str">
        <f t="shared" si="32"/>
        <v>tarde</v>
      </c>
    </row>
    <row r="647" spans="2:12" x14ac:dyDescent="0.25">
      <c r="B647" t="s">
        <v>291</v>
      </c>
      <c r="C647" s="2">
        <v>42646</v>
      </c>
      <c r="D647" s="4">
        <v>0.66666666666666596</v>
      </c>
      <c r="E647" t="s">
        <v>8</v>
      </c>
      <c r="F647" t="s">
        <v>16</v>
      </c>
      <c r="G647" t="s">
        <v>10</v>
      </c>
      <c r="I647" s="8">
        <f>IFERROR(VLOOKUP(Tabela1[[#This Row],[DDD]],#REF!,3,0),0)</f>
        <v>0</v>
      </c>
      <c r="J647" t="str">
        <f t="shared" si="30"/>
        <v>out</v>
      </c>
      <c r="K647" t="str">
        <f t="shared" si="31"/>
        <v>2016</v>
      </c>
      <c r="L647" t="str">
        <f t="shared" si="32"/>
        <v>tarde</v>
      </c>
    </row>
    <row r="648" spans="2:12" x14ac:dyDescent="0.25">
      <c r="B648" t="s">
        <v>292</v>
      </c>
      <c r="C648" s="2">
        <v>43380</v>
      </c>
      <c r="D648" s="4">
        <v>0.70833333333333304</v>
      </c>
      <c r="E648" t="s">
        <v>8</v>
      </c>
      <c r="F648" t="s">
        <v>9</v>
      </c>
      <c r="G648" t="s">
        <v>25</v>
      </c>
      <c r="I648" s="8">
        <f>IFERROR(VLOOKUP(Tabela1[[#This Row],[DDD]],#REF!,3,0),0)</f>
        <v>0</v>
      </c>
      <c r="J648" t="str">
        <f t="shared" si="30"/>
        <v>out</v>
      </c>
      <c r="K648" t="str">
        <f t="shared" si="31"/>
        <v>2018</v>
      </c>
      <c r="L648" t="str">
        <f t="shared" si="32"/>
        <v>tarde</v>
      </c>
    </row>
    <row r="649" spans="2:12" x14ac:dyDescent="0.25">
      <c r="B649" t="s">
        <v>293</v>
      </c>
      <c r="C649" s="2">
        <v>42215</v>
      </c>
      <c r="D649" s="4">
        <v>0.75</v>
      </c>
      <c r="E649" t="s">
        <v>8</v>
      </c>
      <c r="F649" t="s">
        <v>13</v>
      </c>
      <c r="G649" t="s">
        <v>10</v>
      </c>
      <c r="I649" s="8">
        <f>IFERROR(VLOOKUP(Tabela1[[#This Row],[DDD]],#REF!,3,0),0)</f>
        <v>0</v>
      </c>
      <c r="J649" t="str">
        <f t="shared" si="30"/>
        <v>jul</v>
      </c>
      <c r="K649" t="str">
        <f t="shared" si="31"/>
        <v>2015</v>
      </c>
      <c r="L649" t="str">
        <f t="shared" si="32"/>
        <v>tarde</v>
      </c>
    </row>
    <row r="650" spans="2:12" x14ac:dyDescent="0.25">
      <c r="B650" t="s">
        <v>294</v>
      </c>
      <c r="C650" s="2">
        <v>42952</v>
      </c>
      <c r="D650" s="4">
        <v>0.33333333333333331</v>
      </c>
      <c r="E650" t="s">
        <v>8</v>
      </c>
      <c r="F650" t="s">
        <v>16</v>
      </c>
      <c r="G650" t="s">
        <v>10</v>
      </c>
      <c r="I650" s="8">
        <f>IFERROR(VLOOKUP(Tabela1[[#This Row],[DDD]],#REF!,3,0),0)</f>
        <v>0</v>
      </c>
      <c r="J650" t="str">
        <f t="shared" si="30"/>
        <v>ago</v>
      </c>
      <c r="K650" t="str">
        <f t="shared" si="31"/>
        <v>2017</v>
      </c>
      <c r="L650" t="str">
        <f t="shared" si="32"/>
        <v>manhã</v>
      </c>
    </row>
    <row r="651" spans="2:12" x14ac:dyDescent="0.25">
      <c r="B651" t="s">
        <v>295</v>
      </c>
      <c r="C651" s="2">
        <v>42150</v>
      </c>
      <c r="D651" s="4">
        <v>0.375</v>
      </c>
      <c r="E651" t="s">
        <v>20</v>
      </c>
      <c r="F651" t="s">
        <v>9</v>
      </c>
      <c r="G651" t="s">
        <v>10</v>
      </c>
      <c r="I651" s="8">
        <f>IFERROR(VLOOKUP(Tabela1[[#This Row],[DDD]],#REF!,3,0),0)</f>
        <v>0</v>
      </c>
      <c r="J651" t="str">
        <f t="shared" si="30"/>
        <v>mai</v>
      </c>
      <c r="K651" t="str">
        <f t="shared" si="31"/>
        <v>2015</v>
      </c>
      <c r="L651" t="str">
        <f t="shared" si="32"/>
        <v>manhã</v>
      </c>
    </row>
    <row r="652" spans="2:12" x14ac:dyDescent="0.25">
      <c r="B652" t="s">
        <v>296</v>
      </c>
      <c r="C652" s="2">
        <v>42437</v>
      </c>
      <c r="D652" s="4">
        <v>0.41666666666666702</v>
      </c>
      <c r="E652" t="s">
        <v>20</v>
      </c>
      <c r="F652" t="s">
        <v>13</v>
      </c>
      <c r="G652" t="s">
        <v>10</v>
      </c>
      <c r="I652" s="8">
        <f>IFERROR(VLOOKUP(Tabela1[[#This Row],[DDD]],#REF!,3,0),0)</f>
        <v>0</v>
      </c>
      <c r="J652" t="str">
        <f t="shared" si="30"/>
        <v>mar</v>
      </c>
      <c r="K652" t="str">
        <f t="shared" si="31"/>
        <v>2016</v>
      </c>
      <c r="L652" t="str">
        <f t="shared" si="32"/>
        <v>manhã</v>
      </c>
    </row>
    <row r="653" spans="2:12" x14ac:dyDescent="0.25">
      <c r="B653" t="s">
        <v>297</v>
      </c>
      <c r="C653" s="2">
        <v>42559</v>
      </c>
      <c r="D653" s="4">
        <v>0.45833333333333298</v>
      </c>
      <c r="E653" t="s">
        <v>20</v>
      </c>
      <c r="F653" t="s">
        <v>16</v>
      </c>
      <c r="G653" t="s">
        <v>10</v>
      </c>
      <c r="I653" s="8">
        <f>IFERROR(VLOOKUP(Tabela1[[#This Row],[DDD]],#REF!,3,0),0)</f>
        <v>0</v>
      </c>
      <c r="J653" t="str">
        <f t="shared" si="30"/>
        <v>jul</v>
      </c>
      <c r="K653" t="str">
        <f t="shared" si="31"/>
        <v>2016</v>
      </c>
      <c r="L653" t="str">
        <f t="shared" si="32"/>
        <v>manhã</v>
      </c>
    </row>
    <row r="654" spans="2:12" x14ac:dyDescent="0.25">
      <c r="B654" t="s">
        <v>298</v>
      </c>
      <c r="C654" s="2">
        <v>42757</v>
      </c>
      <c r="D654" s="4">
        <v>0.5</v>
      </c>
      <c r="E654" t="s">
        <v>20</v>
      </c>
      <c r="F654" t="s">
        <v>9</v>
      </c>
      <c r="G654" t="s">
        <v>25</v>
      </c>
      <c r="I654" s="8">
        <f>IFERROR(VLOOKUP(Tabela1[[#This Row],[DDD]],#REF!,3,0),0)</f>
        <v>0</v>
      </c>
      <c r="J654" t="str">
        <f t="shared" si="30"/>
        <v>jan</v>
      </c>
      <c r="K654" t="str">
        <f t="shared" si="31"/>
        <v>2017</v>
      </c>
      <c r="L654" t="str">
        <f t="shared" si="32"/>
        <v>manhã</v>
      </c>
    </row>
    <row r="655" spans="2:12" x14ac:dyDescent="0.25">
      <c r="B655" t="s">
        <v>299</v>
      </c>
      <c r="C655" s="2">
        <v>43294</v>
      </c>
      <c r="D655" s="4">
        <v>0.54166666666666596</v>
      </c>
      <c r="E655" t="s">
        <v>20</v>
      </c>
      <c r="F655" t="s">
        <v>13</v>
      </c>
      <c r="G655" t="s">
        <v>10</v>
      </c>
      <c r="I655" s="8">
        <f>IFERROR(VLOOKUP(Tabela1[[#This Row],[DDD]],#REF!,3,0),0)</f>
        <v>0</v>
      </c>
      <c r="J655" t="str">
        <f t="shared" si="30"/>
        <v>jul</v>
      </c>
      <c r="K655" t="str">
        <f t="shared" si="31"/>
        <v>2018</v>
      </c>
      <c r="L655" t="str">
        <f t="shared" si="32"/>
        <v>tarde</v>
      </c>
    </row>
    <row r="656" spans="2:12" x14ac:dyDescent="0.25">
      <c r="B656" t="s">
        <v>300</v>
      </c>
      <c r="C656" s="2">
        <v>42210</v>
      </c>
      <c r="D656" s="4">
        <v>0.58333333333333304</v>
      </c>
      <c r="E656" t="s">
        <v>20</v>
      </c>
      <c r="F656" t="s">
        <v>16</v>
      </c>
      <c r="G656" t="s">
        <v>10</v>
      </c>
      <c r="I656" s="8">
        <f>IFERROR(VLOOKUP(Tabela1[[#This Row],[DDD]],#REF!,3,0),0)</f>
        <v>0</v>
      </c>
      <c r="J656" t="str">
        <f t="shared" si="30"/>
        <v>jul</v>
      </c>
      <c r="K656" t="str">
        <f t="shared" si="31"/>
        <v>2015</v>
      </c>
      <c r="L656" t="str">
        <f t="shared" si="32"/>
        <v>tarde</v>
      </c>
    </row>
    <row r="657" spans="2:12" x14ac:dyDescent="0.25">
      <c r="B657" t="s">
        <v>301</v>
      </c>
      <c r="C657" s="2">
        <v>42436</v>
      </c>
      <c r="D657" s="4">
        <v>0.625</v>
      </c>
      <c r="E657" t="s">
        <v>20</v>
      </c>
      <c r="F657" t="s">
        <v>9</v>
      </c>
      <c r="G657" t="s">
        <v>10</v>
      </c>
      <c r="I657" s="8">
        <f>IFERROR(VLOOKUP(Tabela1[[#This Row],[DDD]],#REF!,3,0),0)</f>
        <v>0</v>
      </c>
      <c r="J657" t="str">
        <f t="shared" si="30"/>
        <v>mar</v>
      </c>
      <c r="K657" t="str">
        <f t="shared" si="31"/>
        <v>2016</v>
      </c>
      <c r="L657" t="str">
        <f t="shared" si="32"/>
        <v>tarde</v>
      </c>
    </row>
    <row r="658" spans="2:12" x14ac:dyDescent="0.25">
      <c r="B658" t="s">
        <v>302</v>
      </c>
      <c r="C658" s="2">
        <v>42524</v>
      </c>
      <c r="D658" s="4">
        <v>0.66666666666666596</v>
      </c>
      <c r="E658" t="s">
        <v>20</v>
      </c>
      <c r="F658" t="s">
        <v>13</v>
      </c>
      <c r="G658" t="s">
        <v>10</v>
      </c>
      <c r="I658" s="8">
        <f>IFERROR(VLOOKUP(Tabela1[[#This Row],[DDD]],#REF!,3,0),0)</f>
        <v>0</v>
      </c>
      <c r="J658" t="str">
        <f t="shared" si="30"/>
        <v>jun</v>
      </c>
      <c r="K658" t="str">
        <f t="shared" si="31"/>
        <v>2016</v>
      </c>
      <c r="L658" t="str">
        <f t="shared" si="32"/>
        <v>tarde</v>
      </c>
    </row>
    <row r="659" spans="2:12" x14ac:dyDescent="0.25">
      <c r="B659" t="s">
        <v>303</v>
      </c>
      <c r="C659" s="2">
        <v>42144</v>
      </c>
      <c r="D659" s="4">
        <v>0.70833333333333304</v>
      </c>
      <c r="E659" t="s">
        <v>20</v>
      </c>
      <c r="F659" t="s">
        <v>16</v>
      </c>
      <c r="G659" t="s">
        <v>10</v>
      </c>
      <c r="I659" s="8">
        <f>IFERROR(VLOOKUP(Tabela1[[#This Row],[DDD]],#REF!,3,0),0)</f>
        <v>0</v>
      </c>
      <c r="J659" t="str">
        <f t="shared" si="30"/>
        <v>mai</v>
      </c>
      <c r="K659" t="str">
        <f t="shared" si="31"/>
        <v>2015</v>
      </c>
      <c r="L659" t="str">
        <f t="shared" si="32"/>
        <v>tarde</v>
      </c>
    </row>
    <row r="660" spans="2:12" x14ac:dyDescent="0.25">
      <c r="B660" t="s">
        <v>304</v>
      </c>
      <c r="C660" s="2">
        <v>43169</v>
      </c>
      <c r="D660" s="4">
        <v>0.75</v>
      </c>
      <c r="E660" t="s">
        <v>20</v>
      </c>
      <c r="F660" t="s">
        <v>9</v>
      </c>
      <c r="G660" t="s">
        <v>25</v>
      </c>
      <c r="I660" s="8">
        <f>IFERROR(VLOOKUP(Tabela1[[#This Row],[DDD]],#REF!,3,0),0)</f>
        <v>0</v>
      </c>
      <c r="J660" t="str">
        <f t="shared" si="30"/>
        <v>mar</v>
      </c>
      <c r="K660" t="str">
        <f t="shared" si="31"/>
        <v>2018</v>
      </c>
      <c r="L660" t="str">
        <f t="shared" si="32"/>
        <v>tarde</v>
      </c>
    </row>
    <row r="661" spans="2:12" x14ac:dyDescent="0.25">
      <c r="B661" t="s">
        <v>305</v>
      </c>
      <c r="C661" s="2">
        <v>43177</v>
      </c>
      <c r="D661" s="4">
        <v>0.33333333333333331</v>
      </c>
      <c r="E661" t="s">
        <v>20</v>
      </c>
      <c r="F661" t="s">
        <v>13</v>
      </c>
      <c r="G661" t="s">
        <v>10</v>
      </c>
      <c r="I661" s="8">
        <f>IFERROR(VLOOKUP(Tabela1[[#This Row],[DDD]],#REF!,3,0),0)</f>
        <v>0</v>
      </c>
      <c r="J661" t="str">
        <f t="shared" si="30"/>
        <v>mar</v>
      </c>
      <c r="K661" t="str">
        <f t="shared" si="31"/>
        <v>2018</v>
      </c>
      <c r="L661" t="str">
        <f t="shared" si="32"/>
        <v>manhã</v>
      </c>
    </row>
    <row r="662" spans="2:12" x14ac:dyDescent="0.25">
      <c r="B662" t="s">
        <v>306</v>
      </c>
      <c r="C662" s="2">
        <v>42532</v>
      </c>
      <c r="D662" s="4">
        <v>0.375</v>
      </c>
      <c r="E662" t="s">
        <v>18</v>
      </c>
      <c r="F662" t="s">
        <v>16</v>
      </c>
      <c r="G662" t="s">
        <v>10</v>
      </c>
      <c r="I662" s="8">
        <f>IFERROR(VLOOKUP(Tabela1[[#This Row],[DDD]],#REF!,3,0),0)</f>
        <v>0</v>
      </c>
      <c r="J662" t="str">
        <f t="shared" si="30"/>
        <v>jun</v>
      </c>
      <c r="K662" t="str">
        <f t="shared" si="31"/>
        <v>2016</v>
      </c>
      <c r="L662" t="str">
        <f t="shared" si="32"/>
        <v>manhã</v>
      </c>
    </row>
    <row r="663" spans="2:12" x14ac:dyDescent="0.25">
      <c r="B663" t="s">
        <v>307</v>
      </c>
      <c r="C663" s="2">
        <v>42009</v>
      </c>
      <c r="D663" s="4">
        <v>0.41666666666666702</v>
      </c>
      <c r="E663" t="s">
        <v>18</v>
      </c>
      <c r="F663" t="s">
        <v>9</v>
      </c>
      <c r="G663" t="s">
        <v>10</v>
      </c>
      <c r="I663" s="8">
        <f>IFERROR(VLOOKUP(Tabela1[[#This Row],[DDD]],#REF!,3,0),0)</f>
        <v>0</v>
      </c>
      <c r="J663" t="str">
        <f t="shared" si="30"/>
        <v>jan</v>
      </c>
      <c r="K663" t="str">
        <f t="shared" si="31"/>
        <v>2015</v>
      </c>
      <c r="L663" t="str">
        <f t="shared" si="32"/>
        <v>manhã</v>
      </c>
    </row>
    <row r="664" spans="2:12" x14ac:dyDescent="0.25">
      <c r="B664" t="s">
        <v>308</v>
      </c>
      <c r="C664" s="2">
        <v>42898</v>
      </c>
      <c r="D664" s="4">
        <v>0.45833333333333298</v>
      </c>
      <c r="E664" t="s">
        <v>18</v>
      </c>
      <c r="F664" t="s">
        <v>13</v>
      </c>
      <c r="G664" t="s">
        <v>10</v>
      </c>
      <c r="I664" s="8">
        <f>IFERROR(VLOOKUP(Tabela1[[#This Row],[DDD]],#REF!,3,0),0)</f>
        <v>0</v>
      </c>
      <c r="J664" t="str">
        <f t="shared" si="30"/>
        <v>jun</v>
      </c>
      <c r="K664" t="str">
        <f t="shared" si="31"/>
        <v>2017</v>
      </c>
      <c r="L664" t="str">
        <f t="shared" si="32"/>
        <v>manhã</v>
      </c>
    </row>
    <row r="665" spans="2:12" x14ac:dyDescent="0.25">
      <c r="B665" t="s">
        <v>309</v>
      </c>
      <c r="C665" s="2">
        <v>42664</v>
      </c>
      <c r="D665" s="4">
        <v>0.5</v>
      </c>
      <c r="E665" t="s">
        <v>18</v>
      </c>
      <c r="F665" t="s">
        <v>16</v>
      </c>
      <c r="G665" t="s">
        <v>10</v>
      </c>
      <c r="I665" s="8">
        <f>IFERROR(VLOOKUP(Tabela1[[#This Row],[DDD]],#REF!,3,0),0)</f>
        <v>0</v>
      </c>
      <c r="J665" t="str">
        <f t="shared" si="30"/>
        <v>out</v>
      </c>
      <c r="K665" t="str">
        <f t="shared" si="31"/>
        <v>2016</v>
      </c>
      <c r="L665" t="str">
        <f t="shared" si="32"/>
        <v>manhã</v>
      </c>
    </row>
    <row r="666" spans="2:12" x14ac:dyDescent="0.25">
      <c r="B666" t="s">
        <v>310</v>
      </c>
      <c r="C666" s="2">
        <v>42048</v>
      </c>
      <c r="D666" s="4">
        <v>0.54166666666666596</v>
      </c>
      <c r="E666" t="s">
        <v>18</v>
      </c>
      <c r="F666" t="s">
        <v>9</v>
      </c>
      <c r="G666" t="s">
        <v>25</v>
      </c>
      <c r="I666" s="8">
        <f>IFERROR(VLOOKUP(Tabela1[[#This Row],[DDD]],#REF!,3,0),0)</f>
        <v>0</v>
      </c>
      <c r="J666" t="str">
        <f t="shared" si="30"/>
        <v>fev</v>
      </c>
      <c r="K666" t="str">
        <f t="shared" si="31"/>
        <v>2015</v>
      </c>
      <c r="L666" t="str">
        <f t="shared" si="32"/>
        <v>tarde</v>
      </c>
    </row>
    <row r="667" spans="2:12" x14ac:dyDescent="0.25">
      <c r="B667" t="s">
        <v>311</v>
      </c>
      <c r="C667" s="2">
        <v>43093</v>
      </c>
      <c r="D667" s="4">
        <v>0.58333333333333304</v>
      </c>
      <c r="E667" t="s">
        <v>18</v>
      </c>
      <c r="F667" t="s">
        <v>13</v>
      </c>
      <c r="G667" t="s">
        <v>10</v>
      </c>
      <c r="I667" s="8">
        <f>IFERROR(VLOOKUP(Tabela1[[#This Row],[DDD]],#REF!,3,0),0)</f>
        <v>0</v>
      </c>
      <c r="J667" t="str">
        <f t="shared" si="30"/>
        <v>dez</v>
      </c>
      <c r="K667" t="str">
        <f t="shared" si="31"/>
        <v>2017</v>
      </c>
      <c r="L667" t="str">
        <f t="shared" si="32"/>
        <v>tarde</v>
      </c>
    </row>
    <row r="668" spans="2:12" x14ac:dyDescent="0.25">
      <c r="B668" t="s">
        <v>312</v>
      </c>
      <c r="C668" s="2">
        <v>42737</v>
      </c>
      <c r="D668" s="4">
        <v>0.625</v>
      </c>
      <c r="E668" t="s">
        <v>18</v>
      </c>
      <c r="F668" t="s">
        <v>16</v>
      </c>
      <c r="G668" t="s">
        <v>10</v>
      </c>
      <c r="I668" s="8">
        <f>IFERROR(VLOOKUP(Tabela1[[#This Row],[DDD]],#REF!,3,0),0)</f>
        <v>0</v>
      </c>
      <c r="J668" t="str">
        <f t="shared" si="30"/>
        <v>jan</v>
      </c>
      <c r="K668" t="str">
        <f t="shared" si="31"/>
        <v>2017</v>
      </c>
      <c r="L668" t="str">
        <f t="shared" si="32"/>
        <v>tarde</v>
      </c>
    </row>
    <row r="669" spans="2:12" x14ac:dyDescent="0.25">
      <c r="B669" t="s">
        <v>313</v>
      </c>
      <c r="C669" s="2">
        <v>42005</v>
      </c>
      <c r="D669" s="4">
        <v>0.66666666666666596</v>
      </c>
      <c r="E669" t="s">
        <v>18</v>
      </c>
      <c r="F669" t="s">
        <v>9</v>
      </c>
      <c r="G669" t="s">
        <v>10</v>
      </c>
      <c r="I669" s="8">
        <f>IFERROR(VLOOKUP(Tabela1[[#This Row],[DDD]],#REF!,3,0),0)</f>
        <v>0</v>
      </c>
      <c r="J669" t="str">
        <f t="shared" si="30"/>
        <v>jan</v>
      </c>
      <c r="K669" t="str">
        <f t="shared" si="31"/>
        <v>2015</v>
      </c>
      <c r="L669" t="str">
        <f t="shared" si="32"/>
        <v>tarde</v>
      </c>
    </row>
    <row r="670" spans="2:12" x14ac:dyDescent="0.25">
      <c r="B670" t="s">
        <v>314</v>
      </c>
      <c r="C670" s="2">
        <v>42127</v>
      </c>
      <c r="D670" s="4">
        <v>0.70833333333333304</v>
      </c>
      <c r="E670" t="s">
        <v>18</v>
      </c>
      <c r="F670" t="s">
        <v>13</v>
      </c>
      <c r="G670" t="s">
        <v>10</v>
      </c>
      <c r="I670" s="8">
        <f>IFERROR(VLOOKUP(Tabela1[[#This Row],[DDD]],#REF!,3,0),0)</f>
        <v>0</v>
      </c>
      <c r="J670" t="str">
        <f t="shared" si="30"/>
        <v>mai</v>
      </c>
      <c r="K670" t="str">
        <f t="shared" si="31"/>
        <v>2015</v>
      </c>
      <c r="L670" t="str">
        <f t="shared" si="32"/>
        <v>tarde</v>
      </c>
    </row>
    <row r="671" spans="2:12" x14ac:dyDescent="0.25">
      <c r="B671" t="s">
        <v>315</v>
      </c>
      <c r="C671" s="2">
        <v>42585</v>
      </c>
      <c r="D671" s="4">
        <v>0.75</v>
      </c>
      <c r="E671" t="s">
        <v>18</v>
      </c>
      <c r="F671" t="s">
        <v>16</v>
      </c>
      <c r="G671" t="s">
        <v>10</v>
      </c>
      <c r="I671" s="8">
        <f>IFERROR(VLOOKUP(Tabela1[[#This Row],[DDD]],#REF!,3,0),0)</f>
        <v>0</v>
      </c>
      <c r="J671" t="str">
        <f t="shared" si="30"/>
        <v>ago</v>
      </c>
      <c r="K671" t="str">
        <f t="shared" si="31"/>
        <v>2016</v>
      </c>
      <c r="L671" t="str">
        <f t="shared" si="32"/>
        <v>tarde</v>
      </c>
    </row>
    <row r="672" spans="2:12" x14ac:dyDescent="0.25">
      <c r="B672" t="s">
        <v>316</v>
      </c>
      <c r="C672" s="2">
        <v>42523</v>
      </c>
      <c r="D672" s="4">
        <v>0.33333333333333331</v>
      </c>
      <c r="E672" t="s">
        <v>18</v>
      </c>
      <c r="F672" t="s">
        <v>9</v>
      </c>
      <c r="G672" t="s">
        <v>25</v>
      </c>
      <c r="I672" s="8">
        <f>IFERROR(VLOOKUP(Tabela1[[#This Row],[DDD]],#REF!,3,0),0)</f>
        <v>0</v>
      </c>
      <c r="J672" t="str">
        <f t="shared" si="30"/>
        <v>jun</v>
      </c>
      <c r="K672" t="str">
        <f t="shared" si="31"/>
        <v>2016</v>
      </c>
      <c r="L672" t="str">
        <f t="shared" si="32"/>
        <v>manhã</v>
      </c>
    </row>
    <row r="673" spans="2:12" x14ac:dyDescent="0.25">
      <c r="B673" t="s">
        <v>317</v>
      </c>
      <c r="C673" s="2">
        <v>42445</v>
      </c>
      <c r="D673" s="4">
        <v>0.375</v>
      </c>
      <c r="E673" t="s">
        <v>18</v>
      </c>
      <c r="F673" t="s">
        <v>13</v>
      </c>
      <c r="G673" t="s">
        <v>10</v>
      </c>
      <c r="I673" s="8">
        <f>IFERROR(VLOOKUP(Tabela1[[#This Row],[DDD]],#REF!,3,0),0)</f>
        <v>0</v>
      </c>
      <c r="J673" t="str">
        <f t="shared" si="30"/>
        <v>mar</v>
      </c>
      <c r="K673" t="str">
        <f t="shared" si="31"/>
        <v>2016</v>
      </c>
      <c r="L673" t="str">
        <f t="shared" si="32"/>
        <v>manhã</v>
      </c>
    </row>
    <row r="674" spans="2:12" x14ac:dyDescent="0.25">
      <c r="B674" t="s">
        <v>318</v>
      </c>
      <c r="C674" s="2">
        <v>42158</v>
      </c>
      <c r="D674" s="4">
        <v>0.41666666666666702</v>
      </c>
      <c r="E674" t="s">
        <v>18</v>
      </c>
      <c r="F674" t="s">
        <v>16</v>
      </c>
      <c r="G674" t="s">
        <v>10</v>
      </c>
      <c r="I674" s="8">
        <f>IFERROR(VLOOKUP(Tabela1[[#This Row],[DDD]],#REF!,3,0),0)</f>
        <v>0</v>
      </c>
      <c r="J674" t="str">
        <f t="shared" si="30"/>
        <v>jun</v>
      </c>
      <c r="K674" t="str">
        <f t="shared" si="31"/>
        <v>2015</v>
      </c>
      <c r="L674" t="str">
        <f t="shared" si="32"/>
        <v>manhã</v>
      </c>
    </row>
    <row r="675" spans="2:12" x14ac:dyDescent="0.25">
      <c r="B675" t="s">
        <v>319</v>
      </c>
      <c r="C675" s="2">
        <v>43179</v>
      </c>
      <c r="D675" s="4">
        <v>0.45833333333333298</v>
      </c>
      <c r="E675" t="s">
        <v>18</v>
      </c>
      <c r="F675" t="s">
        <v>9</v>
      </c>
      <c r="G675" t="s">
        <v>10</v>
      </c>
      <c r="I675" s="8">
        <f>IFERROR(VLOOKUP(Tabela1[[#This Row],[DDD]],#REF!,3,0),0)</f>
        <v>0</v>
      </c>
      <c r="J675" t="str">
        <f t="shared" si="30"/>
        <v>mar</v>
      </c>
      <c r="K675" t="str">
        <f t="shared" si="31"/>
        <v>2018</v>
      </c>
      <c r="L675" t="str">
        <f t="shared" si="32"/>
        <v>manhã</v>
      </c>
    </row>
    <row r="676" spans="2:12" x14ac:dyDescent="0.25">
      <c r="B676" t="s">
        <v>320</v>
      </c>
      <c r="C676" s="2">
        <v>43083</v>
      </c>
      <c r="D676" s="4">
        <v>0.5</v>
      </c>
      <c r="E676" t="s">
        <v>22</v>
      </c>
      <c r="F676" t="s">
        <v>13</v>
      </c>
      <c r="G676" t="s">
        <v>10</v>
      </c>
      <c r="I676" s="8">
        <f>IFERROR(VLOOKUP(Tabela1[[#This Row],[DDD]],#REF!,3,0),0)</f>
        <v>0</v>
      </c>
      <c r="J676" t="str">
        <f t="shared" si="30"/>
        <v>dez</v>
      </c>
      <c r="K676" t="str">
        <f t="shared" si="31"/>
        <v>2017</v>
      </c>
      <c r="L676" t="str">
        <f t="shared" si="32"/>
        <v>manhã</v>
      </c>
    </row>
    <row r="677" spans="2:12" x14ac:dyDescent="0.25">
      <c r="B677" t="s">
        <v>321</v>
      </c>
      <c r="C677" s="2">
        <v>42134</v>
      </c>
      <c r="D677" s="4">
        <v>0.54166666666666596</v>
      </c>
      <c r="E677" t="s">
        <v>8</v>
      </c>
      <c r="F677" t="s">
        <v>16</v>
      </c>
      <c r="G677" t="s">
        <v>10</v>
      </c>
      <c r="I677" s="8">
        <f>IFERROR(VLOOKUP(Tabela1[[#This Row],[DDD]],#REF!,3,0),0)</f>
        <v>0</v>
      </c>
      <c r="J677" t="str">
        <f t="shared" si="30"/>
        <v>mai</v>
      </c>
      <c r="K677" t="str">
        <f t="shared" si="31"/>
        <v>2015</v>
      </c>
      <c r="L677" t="str">
        <f t="shared" si="32"/>
        <v>tarde</v>
      </c>
    </row>
    <row r="678" spans="2:12" x14ac:dyDescent="0.25">
      <c r="B678" t="s">
        <v>322</v>
      </c>
      <c r="C678" s="2">
        <v>42380</v>
      </c>
      <c r="D678" s="4">
        <v>0.58333333333333304</v>
      </c>
      <c r="E678" t="s">
        <v>12</v>
      </c>
      <c r="F678" t="s">
        <v>9</v>
      </c>
      <c r="G678" t="s">
        <v>25</v>
      </c>
      <c r="I678" s="8">
        <f>IFERROR(VLOOKUP(Tabela1[[#This Row],[DDD]],#REF!,3,0),0)</f>
        <v>0</v>
      </c>
      <c r="J678" t="str">
        <f t="shared" si="30"/>
        <v>jan</v>
      </c>
      <c r="K678" t="str">
        <f t="shared" si="31"/>
        <v>2016</v>
      </c>
      <c r="L678" t="str">
        <f t="shared" si="32"/>
        <v>tarde</v>
      </c>
    </row>
    <row r="679" spans="2:12" x14ac:dyDescent="0.25">
      <c r="B679" t="s">
        <v>323</v>
      </c>
      <c r="C679" s="2">
        <v>43460</v>
      </c>
      <c r="D679" s="4">
        <v>0.625</v>
      </c>
      <c r="E679" t="s">
        <v>12</v>
      </c>
      <c r="F679" t="s">
        <v>13</v>
      </c>
      <c r="G679" t="s">
        <v>10</v>
      </c>
      <c r="I679" s="8">
        <f>IFERROR(VLOOKUP(Tabela1[[#This Row],[DDD]],#REF!,3,0),0)</f>
        <v>0</v>
      </c>
      <c r="J679" t="str">
        <f t="shared" si="30"/>
        <v>dez</v>
      </c>
      <c r="K679" t="str">
        <f t="shared" si="31"/>
        <v>2018</v>
      </c>
      <c r="L679" t="str">
        <f t="shared" si="32"/>
        <v>tarde</v>
      </c>
    </row>
    <row r="680" spans="2:12" x14ac:dyDescent="0.25">
      <c r="B680" t="s">
        <v>324</v>
      </c>
      <c r="C680" s="2">
        <v>42948</v>
      </c>
      <c r="D680" s="4">
        <v>0.66666666666666596</v>
      </c>
      <c r="E680" t="s">
        <v>12</v>
      </c>
      <c r="F680" t="s">
        <v>16</v>
      </c>
      <c r="G680" t="s">
        <v>10</v>
      </c>
      <c r="I680" s="8">
        <f>IFERROR(VLOOKUP(Tabela1[[#This Row],[DDD]],#REF!,3,0),0)</f>
        <v>0</v>
      </c>
      <c r="J680" t="str">
        <f t="shared" si="30"/>
        <v>ago</v>
      </c>
      <c r="K680" t="str">
        <f t="shared" si="31"/>
        <v>2017</v>
      </c>
      <c r="L680" t="str">
        <f t="shared" si="32"/>
        <v>tarde</v>
      </c>
    </row>
    <row r="681" spans="2:12" x14ac:dyDescent="0.25">
      <c r="B681" t="s">
        <v>325</v>
      </c>
      <c r="C681" s="2">
        <v>43024</v>
      </c>
      <c r="D681" s="4">
        <v>0.70833333333333304</v>
      </c>
      <c r="E681" t="s">
        <v>8</v>
      </c>
      <c r="F681" t="s">
        <v>9</v>
      </c>
      <c r="G681" t="s">
        <v>10</v>
      </c>
      <c r="I681" s="8">
        <f>IFERROR(VLOOKUP(Tabela1[[#This Row],[DDD]],#REF!,3,0),0)</f>
        <v>0</v>
      </c>
      <c r="J681" t="str">
        <f t="shared" si="30"/>
        <v>out</v>
      </c>
      <c r="K681" t="str">
        <f t="shared" si="31"/>
        <v>2017</v>
      </c>
      <c r="L681" t="str">
        <f t="shared" si="32"/>
        <v>tarde</v>
      </c>
    </row>
    <row r="682" spans="2:12" x14ac:dyDescent="0.25">
      <c r="B682" t="s">
        <v>326</v>
      </c>
      <c r="C682" s="2">
        <v>42648</v>
      </c>
      <c r="D682" s="4">
        <v>0.75</v>
      </c>
      <c r="E682" t="s">
        <v>8</v>
      </c>
      <c r="F682" t="s">
        <v>13</v>
      </c>
      <c r="G682" t="s">
        <v>10</v>
      </c>
      <c r="I682" s="8">
        <f>IFERROR(VLOOKUP(Tabela1[[#This Row],[DDD]],#REF!,3,0),0)</f>
        <v>0</v>
      </c>
      <c r="J682" t="str">
        <f t="shared" si="30"/>
        <v>out</v>
      </c>
      <c r="K682" t="str">
        <f t="shared" si="31"/>
        <v>2016</v>
      </c>
      <c r="L682" t="str">
        <f t="shared" si="32"/>
        <v>tarde</v>
      </c>
    </row>
    <row r="683" spans="2:12" x14ac:dyDescent="0.25">
      <c r="B683" t="s">
        <v>327</v>
      </c>
      <c r="C683" s="2">
        <v>42102</v>
      </c>
      <c r="D683" s="4">
        <v>0.33333333333333331</v>
      </c>
      <c r="E683" t="s">
        <v>8</v>
      </c>
      <c r="F683" t="s">
        <v>16</v>
      </c>
      <c r="G683" t="s">
        <v>10</v>
      </c>
      <c r="I683" s="8">
        <f>IFERROR(VLOOKUP(Tabela1[[#This Row],[DDD]],#REF!,3,0),0)</f>
        <v>0</v>
      </c>
      <c r="J683" t="str">
        <f t="shared" si="30"/>
        <v>abr</v>
      </c>
      <c r="K683" t="str">
        <f t="shared" si="31"/>
        <v>2015</v>
      </c>
      <c r="L683" t="str">
        <f t="shared" si="32"/>
        <v>manhã</v>
      </c>
    </row>
    <row r="684" spans="2:12" x14ac:dyDescent="0.25">
      <c r="B684" t="s">
        <v>328</v>
      </c>
      <c r="C684" s="2">
        <v>42630</v>
      </c>
      <c r="D684" s="4">
        <v>0.375</v>
      </c>
      <c r="E684" t="s">
        <v>8</v>
      </c>
      <c r="F684" t="s">
        <v>9</v>
      </c>
      <c r="G684" t="s">
        <v>25</v>
      </c>
      <c r="I684" s="8">
        <f>IFERROR(VLOOKUP(Tabela1[[#This Row],[DDD]],#REF!,3,0),0)</f>
        <v>0</v>
      </c>
      <c r="J684" t="str">
        <f t="shared" si="30"/>
        <v>set</v>
      </c>
      <c r="K684" t="str">
        <f t="shared" si="31"/>
        <v>2016</v>
      </c>
      <c r="L684" t="str">
        <f t="shared" si="32"/>
        <v>manhã</v>
      </c>
    </row>
    <row r="685" spans="2:12" x14ac:dyDescent="0.25">
      <c r="B685" t="s">
        <v>329</v>
      </c>
      <c r="C685" s="2">
        <v>42744</v>
      </c>
      <c r="D685" s="4">
        <v>0.41666666666666702</v>
      </c>
      <c r="E685" t="s">
        <v>20</v>
      </c>
      <c r="F685" t="s">
        <v>13</v>
      </c>
      <c r="G685" t="s">
        <v>10</v>
      </c>
      <c r="I685" s="8">
        <f>IFERROR(VLOOKUP(Tabela1[[#This Row],[DDD]],#REF!,3,0),0)</f>
        <v>0</v>
      </c>
      <c r="J685" t="str">
        <f t="shared" si="30"/>
        <v>jan</v>
      </c>
      <c r="K685" t="str">
        <f t="shared" si="31"/>
        <v>2017</v>
      </c>
      <c r="L685" t="str">
        <f t="shared" si="32"/>
        <v>manhã</v>
      </c>
    </row>
    <row r="686" spans="2:12" x14ac:dyDescent="0.25">
      <c r="B686" t="s">
        <v>330</v>
      </c>
      <c r="C686" s="2">
        <v>42657</v>
      </c>
      <c r="D686" s="4">
        <v>0.45833333333333298</v>
      </c>
      <c r="E686" t="s">
        <v>20</v>
      </c>
      <c r="F686" t="s">
        <v>16</v>
      </c>
      <c r="G686" t="s">
        <v>10</v>
      </c>
      <c r="I686" s="8">
        <f>IFERROR(VLOOKUP(Tabela1[[#This Row],[DDD]],#REF!,3,0),0)</f>
        <v>0</v>
      </c>
      <c r="J686" t="str">
        <f t="shared" si="30"/>
        <v>out</v>
      </c>
      <c r="K686" t="str">
        <f t="shared" si="31"/>
        <v>2016</v>
      </c>
      <c r="L686" t="str">
        <f t="shared" si="32"/>
        <v>manhã</v>
      </c>
    </row>
    <row r="687" spans="2:12" x14ac:dyDescent="0.25">
      <c r="B687" t="s">
        <v>331</v>
      </c>
      <c r="C687" s="2">
        <v>42419</v>
      </c>
      <c r="D687" s="4">
        <v>0.5</v>
      </c>
      <c r="E687" t="s">
        <v>20</v>
      </c>
      <c r="F687" t="s">
        <v>9</v>
      </c>
      <c r="G687" t="s">
        <v>10</v>
      </c>
      <c r="I687" s="8">
        <f>IFERROR(VLOOKUP(Tabela1[[#This Row],[DDD]],#REF!,3,0),0)</f>
        <v>0</v>
      </c>
      <c r="J687" t="str">
        <f t="shared" si="30"/>
        <v>fev</v>
      </c>
      <c r="K687" t="str">
        <f t="shared" si="31"/>
        <v>2016</v>
      </c>
      <c r="L687" t="str">
        <f t="shared" si="32"/>
        <v>manhã</v>
      </c>
    </row>
    <row r="688" spans="2:12" x14ac:dyDescent="0.25">
      <c r="B688" t="s">
        <v>332</v>
      </c>
      <c r="C688" s="2">
        <v>43249</v>
      </c>
      <c r="D688" s="4">
        <v>0.54166666666666596</v>
      </c>
      <c r="E688" t="s">
        <v>20</v>
      </c>
      <c r="F688" t="s">
        <v>13</v>
      </c>
      <c r="G688" t="s">
        <v>10</v>
      </c>
      <c r="I688" s="8">
        <f>IFERROR(VLOOKUP(Tabela1[[#This Row],[DDD]],#REF!,3,0),0)</f>
        <v>0</v>
      </c>
      <c r="J688" t="str">
        <f t="shared" si="30"/>
        <v>mai</v>
      </c>
      <c r="K688" t="str">
        <f t="shared" si="31"/>
        <v>2018</v>
      </c>
      <c r="L688" t="str">
        <f t="shared" si="32"/>
        <v>tarde</v>
      </c>
    </row>
    <row r="689" spans="2:12" x14ac:dyDescent="0.25">
      <c r="B689" t="s">
        <v>333</v>
      </c>
      <c r="C689" s="2">
        <v>43149</v>
      </c>
      <c r="D689" s="4">
        <v>0.58333333333333304</v>
      </c>
      <c r="E689" t="s">
        <v>20</v>
      </c>
      <c r="F689" t="s">
        <v>16</v>
      </c>
      <c r="G689" t="s">
        <v>10</v>
      </c>
      <c r="I689" s="8">
        <f>IFERROR(VLOOKUP(Tabela1[[#This Row],[DDD]],#REF!,3,0),0)</f>
        <v>0</v>
      </c>
      <c r="J689" t="str">
        <f t="shared" si="30"/>
        <v>fev</v>
      </c>
      <c r="K689" t="str">
        <f t="shared" si="31"/>
        <v>2018</v>
      </c>
      <c r="L689" t="str">
        <f t="shared" si="32"/>
        <v>tarde</v>
      </c>
    </row>
    <row r="690" spans="2:12" x14ac:dyDescent="0.25">
      <c r="B690" t="s">
        <v>334</v>
      </c>
      <c r="C690" s="2">
        <v>42196</v>
      </c>
      <c r="D690" s="4">
        <v>0.625</v>
      </c>
      <c r="E690" t="s">
        <v>20</v>
      </c>
      <c r="F690" t="s">
        <v>9</v>
      </c>
      <c r="G690" t="s">
        <v>25</v>
      </c>
      <c r="I690" s="8">
        <f>IFERROR(VLOOKUP(Tabela1[[#This Row],[DDD]],#REF!,3,0),0)</f>
        <v>0</v>
      </c>
      <c r="J690" t="str">
        <f t="shared" si="30"/>
        <v>jul</v>
      </c>
      <c r="K690" t="str">
        <f t="shared" si="31"/>
        <v>2015</v>
      </c>
      <c r="L690" t="str">
        <f t="shared" si="32"/>
        <v>tarde</v>
      </c>
    </row>
    <row r="691" spans="2:12" x14ac:dyDescent="0.25">
      <c r="B691" t="s">
        <v>335</v>
      </c>
      <c r="C691" s="2">
        <v>42474</v>
      </c>
      <c r="D691" s="4">
        <v>0.66666666666666596</v>
      </c>
      <c r="E691" t="s">
        <v>20</v>
      </c>
      <c r="F691" t="s">
        <v>13</v>
      </c>
      <c r="G691" t="s">
        <v>10</v>
      </c>
      <c r="I691" s="8">
        <f>IFERROR(VLOOKUP(Tabela1[[#This Row],[DDD]],#REF!,3,0),0)</f>
        <v>0</v>
      </c>
      <c r="J691" t="str">
        <f t="shared" si="30"/>
        <v>abr</v>
      </c>
      <c r="K691" t="str">
        <f t="shared" si="31"/>
        <v>2016</v>
      </c>
      <c r="L691" t="str">
        <f t="shared" si="32"/>
        <v>tarde</v>
      </c>
    </row>
    <row r="692" spans="2:12" x14ac:dyDescent="0.25">
      <c r="B692" t="s">
        <v>336</v>
      </c>
      <c r="C692" s="2">
        <v>42110</v>
      </c>
      <c r="D692" s="4">
        <v>0.70833333333333304</v>
      </c>
      <c r="E692" t="s">
        <v>20</v>
      </c>
      <c r="F692" t="s">
        <v>16</v>
      </c>
      <c r="G692" t="s">
        <v>10</v>
      </c>
      <c r="I692" s="8">
        <f>IFERROR(VLOOKUP(Tabela1[[#This Row],[DDD]],#REF!,3,0),0)</f>
        <v>0</v>
      </c>
      <c r="J692" t="str">
        <f t="shared" si="30"/>
        <v>abr</v>
      </c>
      <c r="K692" t="str">
        <f t="shared" si="31"/>
        <v>2015</v>
      </c>
      <c r="L692" t="str">
        <f t="shared" si="32"/>
        <v>tarde</v>
      </c>
    </row>
    <row r="693" spans="2:12" x14ac:dyDescent="0.25">
      <c r="B693" t="s">
        <v>337</v>
      </c>
      <c r="C693" s="2">
        <v>43185</v>
      </c>
      <c r="D693" s="4">
        <v>0.75</v>
      </c>
      <c r="E693" t="s">
        <v>20</v>
      </c>
      <c r="F693" t="s">
        <v>9</v>
      </c>
      <c r="G693" t="s">
        <v>10</v>
      </c>
      <c r="I693" s="8">
        <f>IFERROR(VLOOKUP(Tabela1[[#This Row],[DDD]],#REF!,3,0),0)</f>
        <v>0</v>
      </c>
      <c r="J693" t="str">
        <f t="shared" si="30"/>
        <v>mar</v>
      </c>
      <c r="K693" t="str">
        <f t="shared" si="31"/>
        <v>2018</v>
      </c>
      <c r="L693" t="str">
        <f t="shared" si="32"/>
        <v>tarde</v>
      </c>
    </row>
    <row r="694" spans="2:12" x14ac:dyDescent="0.25">
      <c r="B694" t="s">
        <v>338</v>
      </c>
      <c r="C694" s="2">
        <v>42360</v>
      </c>
      <c r="D694" s="4">
        <v>0.33333333333333331</v>
      </c>
      <c r="E694" t="s">
        <v>20</v>
      </c>
      <c r="F694" t="s">
        <v>13</v>
      </c>
      <c r="G694" t="s">
        <v>10</v>
      </c>
      <c r="I694" s="8">
        <f>IFERROR(VLOOKUP(Tabela1[[#This Row],[DDD]],#REF!,3,0),0)</f>
        <v>0</v>
      </c>
      <c r="J694" t="str">
        <f t="shared" si="30"/>
        <v>dez</v>
      </c>
      <c r="K694" t="str">
        <f t="shared" si="31"/>
        <v>2015</v>
      </c>
      <c r="L694" t="str">
        <f t="shared" si="32"/>
        <v>manhã</v>
      </c>
    </row>
    <row r="695" spans="2:12" x14ac:dyDescent="0.25">
      <c r="B695" t="s">
        <v>339</v>
      </c>
      <c r="C695" s="2">
        <v>42071</v>
      </c>
      <c r="D695" s="4">
        <v>0.375</v>
      </c>
      <c r="E695" t="s">
        <v>20</v>
      </c>
      <c r="F695" t="s">
        <v>16</v>
      </c>
      <c r="G695" t="s">
        <v>10</v>
      </c>
      <c r="I695" s="8">
        <f>IFERROR(VLOOKUP(Tabela1[[#This Row],[DDD]],#REF!,3,0),0)</f>
        <v>0</v>
      </c>
      <c r="J695" t="str">
        <f t="shared" si="30"/>
        <v>mar</v>
      </c>
      <c r="K695" t="str">
        <f t="shared" si="31"/>
        <v>2015</v>
      </c>
      <c r="L695" t="str">
        <f t="shared" si="32"/>
        <v>manhã</v>
      </c>
    </row>
    <row r="696" spans="2:12" x14ac:dyDescent="0.25">
      <c r="B696" t="s">
        <v>340</v>
      </c>
      <c r="C696" s="2">
        <v>42409</v>
      </c>
      <c r="D696" s="4">
        <v>0.41666666666666702</v>
      </c>
      <c r="E696" t="s">
        <v>18</v>
      </c>
      <c r="F696" t="s">
        <v>9</v>
      </c>
      <c r="G696" t="s">
        <v>25</v>
      </c>
      <c r="I696" s="8">
        <f>IFERROR(VLOOKUP(Tabela1[[#This Row],[DDD]],#REF!,3,0),0)</f>
        <v>0</v>
      </c>
      <c r="J696" t="str">
        <f t="shared" si="30"/>
        <v>fev</v>
      </c>
      <c r="K696" t="str">
        <f t="shared" si="31"/>
        <v>2016</v>
      </c>
      <c r="L696" t="str">
        <f t="shared" si="32"/>
        <v>manhã</v>
      </c>
    </row>
    <row r="697" spans="2:12" x14ac:dyDescent="0.25">
      <c r="B697" t="s">
        <v>341</v>
      </c>
      <c r="C697" s="2">
        <v>42253</v>
      </c>
      <c r="D697" s="4">
        <v>0.45833333333333298</v>
      </c>
      <c r="E697" t="s">
        <v>18</v>
      </c>
      <c r="F697" t="s">
        <v>13</v>
      </c>
      <c r="G697" t="s">
        <v>10</v>
      </c>
      <c r="I697" s="8">
        <f>IFERROR(VLOOKUP(Tabela1[[#This Row],[DDD]],#REF!,3,0),0)</f>
        <v>0</v>
      </c>
      <c r="J697" t="str">
        <f t="shared" si="30"/>
        <v>set</v>
      </c>
      <c r="K697" t="str">
        <f t="shared" si="31"/>
        <v>2015</v>
      </c>
      <c r="L697" t="str">
        <f t="shared" si="32"/>
        <v>manhã</v>
      </c>
    </row>
    <row r="698" spans="2:12" x14ac:dyDescent="0.25">
      <c r="B698" t="s">
        <v>342</v>
      </c>
      <c r="C698" s="2">
        <v>42509</v>
      </c>
      <c r="D698" s="4">
        <v>0.5</v>
      </c>
      <c r="E698" t="s">
        <v>18</v>
      </c>
      <c r="F698" t="s">
        <v>16</v>
      </c>
      <c r="G698" t="s">
        <v>10</v>
      </c>
      <c r="I698" s="8">
        <f>IFERROR(VLOOKUP(Tabela1[[#This Row],[DDD]],#REF!,3,0),0)</f>
        <v>0</v>
      </c>
      <c r="J698" t="str">
        <f t="shared" si="30"/>
        <v>mai</v>
      </c>
      <c r="K698" t="str">
        <f t="shared" si="31"/>
        <v>2016</v>
      </c>
      <c r="L698" t="str">
        <f t="shared" si="32"/>
        <v>manhã</v>
      </c>
    </row>
    <row r="699" spans="2:12" x14ac:dyDescent="0.25">
      <c r="B699" t="s">
        <v>343</v>
      </c>
      <c r="C699" s="2">
        <v>42112</v>
      </c>
      <c r="D699" s="4">
        <v>0.54166666666666596</v>
      </c>
      <c r="E699" t="s">
        <v>18</v>
      </c>
      <c r="F699" t="s">
        <v>9</v>
      </c>
      <c r="G699" t="s">
        <v>10</v>
      </c>
      <c r="I699" s="8">
        <f>IFERROR(VLOOKUP(Tabela1[[#This Row],[DDD]],#REF!,3,0),0)</f>
        <v>0</v>
      </c>
      <c r="J699" t="str">
        <f t="shared" si="30"/>
        <v>abr</v>
      </c>
      <c r="K699" t="str">
        <f t="shared" si="31"/>
        <v>2015</v>
      </c>
      <c r="L699" t="str">
        <f t="shared" si="32"/>
        <v>tarde</v>
      </c>
    </row>
    <row r="700" spans="2:12" x14ac:dyDescent="0.25">
      <c r="B700" t="s">
        <v>344</v>
      </c>
      <c r="C700" s="2">
        <v>43434</v>
      </c>
      <c r="D700" s="4">
        <v>0.58333333333333304</v>
      </c>
      <c r="E700" t="s">
        <v>18</v>
      </c>
      <c r="F700" t="s">
        <v>13</v>
      </c>
      <c r="G700" t="s">
        <v>10</v>
      </c>
      <c r="I700" s="8">
        <f>IFERROR(VLOOKUP(Tabela1[[#This Row],[DDD]],#REF!,3,0),0)</f>
        <v>0</v>
      </c>
      <c r="J700" t="str">
        <f t="shared" si="30"/>
        <v>nov</v>
      </c>
      <c r="K700" t="str">
        <f t="shared" si="31"/>
        <v>2018</v>
      </c>
      <c r="L700" t="str">
        <f t="shared" si="32"/>
        <v>tarde</v>
      </c>
    </row>
    <row r="701" spans="2:12" x14ac:dyDescent="0.25">
      <c r="B701" t="s">
        <v>345</v>
      </c>
      <c r="C701" s="2">
        <v>43050</v>
      </c>
      <c r="D701" s="4">
        <v>0.625</v>
      </c>
      <c r="E701" t="s">
        <v>18</v>
      </c>
      <c r="F701" t="s">
        <v>16</v>
      </c>
      <c r="G701" t="s">
        <v>10</v>
      </c>
      <c r="I701" s="8">
        <f>IFERROR(VLOOKUP(Tabela1[[#This Row],[DDD]],#REF!,3,0),0)</f>
        <v>0</v>
      </c>
      <c r="J701" t="str">
        <f t="shared" si="30"/>
        <v>nov</v>
      </c>
      <c r="K701" t="str">
        <f t="shared" si="31"/>
        <v>2017</v>
      </c>
      <c r="L701" t="str">
        <f t="shared" si="32"/>
        <v>tarde</v>
      </c>
    </row>
    <row r="702" spans="2:12" x14ac:dyDescent="0.25">
      <c r="B702" t="s">
        <v>346</v>
      </c>
      <c r="C702" s="2">
        <v>42951</v>
      </c>
      <c r="D702" s="4">
        <v>0.66666666666666596</v>
      </c>
      <c r="E702" t="s">
        <v>18</v>
      </c>
      <c r="F702" t="s">
        <v>9</v>
      </c>
      <c r="G702" t="s">
        <v>25</v>
      </c>
      <c r="I702" s="8">
        <f>IFERROR(VLOOKUP(Tabela1[[#This Row],[DDD]],#REF!,3,0),0)</f>
        <v>0</v>
      </c>
      <c r="J702" t="str">
        <f t="shared" si="30"/>
        <v>ago</v>
      </c>
      <c r="K702" t="str">
        <f t="shared" si="31"/>
        <v>2017</v>
      </c>
      <c r="L702" t="str">
        <f t="shared" si="32"/>
        <v>tarde</v>
      </c>
    </row>
    <row r="703" spans="2:12" x14ac:dyDescent="0.25">
      <c r="B703" t="s">
        <v>347</v>
      </c>
      <c r="C703" s="2">
        <v>42877</v>
      </c>
      <c r="D703" s="4">
        <v>0.70833333333333304</v>
      </c>
      <c r="E703" t="s">
        <v>18</v>
      </c>
      <c r="F703" t="s">
        <v>13</v>
      </c>
      <c r="G703" t="s">
        <v>10</v>
      </c>
      <c r="I703" s="8">
        <f>IFERROR(VLOOKUP(Tabela1[[#This Row],[DDD]],#REF!,3,0),0)</f>
        <v>0</v>
      </c>
      <c r="J703" t="str">
        <f t="shared" si="30"/>
        <v>mai</v>
      </c>
      <c r="K703" t="str">
        <f t="shared" si="31"/>
        <v>2017</v>
      </c>
      <c r="L703" t="str">
        <f t="shared" si="32"/>
        <v>tarde</v>
      </c>
    </row>
    <row r="704" spans="2:12" x14ac:dyDescent="0.25">
      <c r="B704" t="s">
        <v>348</v>
      </c>
      <c r="C704" s="2">
        <v>42031</v>
      </c>
      <c r="D704" s="4">
        <v>0.75</v>
      </c>
      <c r="E704" t="s">
        <v>18</v>
      </c>
      <c r="F704" t="s">
        <v>16</v>
      </c>
      <c r="G704" t="s">
        <v>10</v>
      </c>
      <c r="I704" s="8">
        <f>IFERROR(VLOOKUP(Tabela1[[#This Row],[DDD]],#REF!,3,0),0)</f>
        <v>0</v>
      </c>
      <c r="J704" t="str">
        <f t="shared" si="30"/>
        <v>jan</v>
      </c>
      <c r="K704" t="str">
        <f t="shared" si="31"/>
        <v>2015</v>
      </c>
      <c r="L704" t="str">
        <f t="shared" si="32"/>
        <v>tarde</v>
      </c>
    </row>
    <row r="705" spans="2:12" x14ac:dyDescent="0.25">
      <c r="B705" t="s">
        <v>349</v>
      </c>
      <c r="C705" s="2">
        <v>42358</v>
      </c>
      <c r="D705" s="4">
        <v>0.33333333333333331</v>
      </c>
      <c r="E705" t="s">
        <v>18</v>
      </c>
      <c r="F705" t="s">
        <v>9</v>
      </c>
      <c r="G705" t="s">
        <v>10</v>
      </c>
      <c r="I705" s="8">
        <f>IFERROR(VLOOKUP(Tabela1[[#This Row],[DDD]],#REF!,3,0),0)</f>
        <v>0</v>
      </c>
      <c r="J705" t="str">
        <f t="shared" si="30"/>
        <v>dez</v>
      </c>
      <c r="K705" t="str">
        <f t="shared" si="31"/>
        <v>2015</v>
      </c>
      <c r="L705" t="str">
        <f t="shared" si="32"/>
        <v>manhã</v>
      </c>
    </row>
    <row r="706" spans="2:12" x14ac:dyDescent="0.25">
      <c r="B706" t="s">
        <v>350</v>
      </c>
      <c r="C706" s="2">
        <v>43464</v>
      </c>
      <c r="D706" s="4">
        <v>0.375</v>
      </c>
      <c r="E706" t="s">
        <v>18</v>
      </c>
      <c r="F706" t="s">
        <v>13</v>
      </c>
      <c r="G706" t="s">
        <v>10</v>
      </c>
      <c r="I706" s="8">
        <f>IFERROR(VLOOKUP(Tabela1[[#This Row],[DDD]],#REF!,3,0),0)</f>
        <v>0</v>
      </c>
      <c r="J706" t="str">
        <f t="shared" si="30"/>
        <v>dez</v>
      </c>
      <c r="K706" t="str">
        <f t="shared" si="31"/>
        <v>2018</v>
      </c>
      <c r="L706" t="str">
        <f t="shared" si="32"/>
        <v>manhã</v>
      </c>
    </row>
    <row r="707" spans="2:12" x14ac:dyDescent="0.25">
      <c r="B707" t="s">
        <v>351</v>
      </c>
      <c r="C707" s="2">
        <v>42283</v>
      </c>
      <c r="D707" s="4">
        <v>0.41666666666666702</v>
      </c>
      <c r="E707" t="s">
        <v>18</v>
      </c>
      <c r="F707" t="s">
        <v>16</v>
      </c>
      <c r="G707" t="s">
        <v>10</v>
      </c>
      <c r="I707" s="8">
        <f>IFERROR(VLOOKUP(Tabela1[[#This Row],[DDD]],#REF!,3,0),0)</f>
        <v>0</v>
      </c>
      <c r="J707" t="str">
        <f t="shared" ref="J707:J746" si="33">TEXT(C707,"mmm")</f>
        <v>out</v>
      </c>
      <c r="K707" t="str">
        <f t="shared" ref="K707:K746" si="34">TEXT(C707,"aaaa")</f>
        <v>2015</v>
      </c>
      <c r="L707" t="str">
        <f t="shared" ref="L707:L746" si="35">IF(VALUE(TEXT(D707,"hh"))&lt;=12,"manhã","tarde")</f>
        <v>manhã</v>
      </c>
    </row>
    <row r="708" spans="2:12" x14ac:dyDescent="0.25">
      <c r="B708" t="s">
        <v>352</v>
      </c>
      <c r="C708" s="2">
        <v>42440</v>
      </c>
      <c r="D708" s="4">
        <v>0.45833333333333298</v>
      </c>
      <c r="E708" t="s">
        <v>18</v>
      </c>
      <c r="F708" t="s">
        <v>9</v>
      </c>
      <c r="G708" t="s">
        <v>25</v>
      </c>
      <c r="I708" s="8">
        <f>IFERROR(VLOOKUP(Tabela1[[#This Row],[DDD]],#REF!,3,0),0)</f>
        <v>0</v>
      </c>
      <c r="J708" t="str">
        <f t="shared" si="33"/>
        <v>mar</v>
      </c>
      <c r="K708" t="str">
        <f t="shared" si="34"/>
        <v>2016</v>
      </c>
      <c r="L708" t="str">
        <f t="shared" si="35"/>
        <v>manhã</v>
      </c>
    </row>
    <row r="709" spans="2:12" x14ac:dyDescent="0.25">
      <c r="B709" t="s">
        <v>353</v>
      </c>
      <c r="C709" s="2">
        <v>42956</v>
      </c>
      <c r="D709" s="4">
        <v>0.5</v>
      </c>
      <c r="E709" t="s">
        <v>18</v>
      </c>
      <c r="F709" t="s">
        <v>13</v>
      </c>
      <c r="G709" t="s">
        <v>10</v>
      </c>
      <c r="I709" s="8">
        <f>IFERROR(VLOOKUP(Tabela1[[#This Row],[DDD]],#REF!,3,0),0)</f>
        <v>0</v>
      </c>
      <c r="J709" t="str">
        <f t="shared" si="33"/>
        <v>ago</v>
      </c>
      <c r="K709" t="str">
        <f t="shared" si="34"/>
        <v>2017</v>
      </c>
      <c r="L709" t="str">
        <f t="shared" si="35"/>
        <v>manhã</v>
      </c>
    </row>
    <row r="710" spans="2:12" x14ac:dyDescent="0.25">
      <c r="B710" t="s">
        <v>354</v>
      </c>
      <c r="C710" s="2">
        <v>42263</v>
      </c>
      <c r="D710" s="4">
        <v>0.54166666666666596</v>
      </c>
      <c r="E710" t="s">
        <v>22</v>
      </c>
      <c r="F710" t="s">
        <v>16</v>
      </c>
      <c r="G710" t="s">
        <v>10</v>
      </c>
      <c r="I710" s="8">
        <f>IFERROR(VLOOKUP(Tabela1[[#This Row],[DDD]],#REF!,3,0),0)</f>
        <v>0</v>
      </c>
      <c r="J710" t="str">
        <f t="shared" si="33"/>
        <v>set</v>
      </c>
      <c r="K710" t="str">
        <f t="shared" si="34"/>
        <v>2015</v>
      </c>
      <c r="L710" t="str">
        <f t="shared" si="35"/>
        <v>tarde</v>
      </c>
    </row>
    <row r="711" spans="2:12" x14ac:dyDescent="0.25">
      <c r="B711" t="s">
        <v>355</v>
      </c>
      <c r="C711" s="2">
        <v>42115</v>
      </c>
      <c r="D711" s="4">
        <v>0.58333333333333304</v>
      </c>
      <c r="E711" t="s">
        <v>8</v>
      </c>
      <c r="F711" t="s">
        <v>9</v>
      </c>
      <c r="G711" t="s">
        <v>10</v>
      </c>
      <c r="I711" s="8">
        <f>IFERROR(VLOOKUP(Tabela1[[#This Row],[DDD]],#REF!,3,0),0)</f>
        <v>0</v>
      </c>
      <c r="J711" t="str">
        <f t="shared" si="33"/>
        <v>abr</v>
      </c>
      <c r="K711" t="str">
        <f t="shared" si="34"/>
        <v>2015</v>
      </c>
      <c r="L711" t="str">
        <f t="shared" si="35"/>
        <v>tarde</v>
      </c>
    </row>
    <row r="712" spans="2:12" x14ac:dyDescent="0.25">
      <c r="B712" t="s">
        <v>356</v>
      </c>
      <c r="C712" s="2">
        <v>43122</v>
      </c>
      <c r="D712" s="4">
        <v>0.625</v>
      </c>
      <c r="E712" t="s">
        <v>12</v>
      </c>
      <c r="F712" t="s">
        <v>13</v>
      </c>
      <c r="G712" t="s">
        <v>10</v>
      </c>
      <c r="I712" s="8">
        <f>IFERROR(VLOOKUP(Tabela1[[#This Row],[DDD]],#REF!,3,0),0)</f>
        <v>0</v>
      </c>
      <c r="J712" t="str">
        <f t="shared" si="33"/>
        <v>jan</v>
      </c>
      <c r="K712" t="str">
        <f t="shared" si="34"/>
        <v>2018</v>
      </c>
      <c r="L712" t="str">
        <f t="shared" si="35"/>
        <v>tarde</v>
      </c>
    </row>
    <row r="713" spans="2:12" x14ac:dyDescent="0.25">
      <c r="B713" t="s">
        <v>357</v>
      </c>
      <c r="C713" s="2">
        <v>43351</v>
      </c>
      <c r="D713" s="4">
        <v>0.66666666666666596</v>
      </c>
      <c r="E713" t="s">
        <v>12</v>
      </c>
      <c r="F713" t="s">
        <v>16</v>
      </c>
      <c r="G713" t="s">
        <v>10</v>
      </c>
      <c r="I713" s="8">
        <f>IFERROR(VLOOKUP(Tabela1[[#This Row],[DDD]],#REF!,3,0),0)</f>
        <v>0</v>
      </c>
      <c r="J713" t="str">
        <f t="shared" si="33"/>
        <v>set</v>
      </c>
      <c r="K713" t="str">
        <f t="shared" si="34"/>
        <v>2018</v>
      </c>
      <c r="L713" t="str">
        <f t="shared" si="35"/>
        <v>tarde</v>
      </c>
    </row>
    <row r="714" spans="2:12" x14ac:dyDescent="0.25">
      <c r="B714" t="s">
        <v>358</v>
      </c>
      <c r="C714" s="2">
        <v>43140</v>
      </c>
      <c r="D714" s="4">
        <v>0.70833333333333304</v>
      </c>
      <c r="E714" t="s">
        <v>12</v>
      </c>
      <c r="F714" t="s">
        <v>9</v>
      </c>
      <c r="G714" t="s">
        <v>25</v>
      </c>
      <c r="I714" s="8">
        <f>IFERROR(VLOOKUP(Tabela1[[#This Row],[DDD]],#REF!,3,0),0)</f>
        <v>0</v>
      </c>
      <c r="J714" t="str">
        <f t="shared" si="33"/>
        <v>fev</v>
      </c>
      <c r="K714" t="str">
        <f t="shared" si="34"/>
        <v>2018</v>
      </c>
      <c r="L714" t="str">
        <f t="shared" si="35"/>
        <v>tarde</v>
      </c>
    </row>
    <row r="715" spans="2:12" x14ac:dyDescent="0.25">
      <c r="B715" t="s">
        <v>359</v>
      </c>
      <c r="C715" s="2">
        <v>42848</v>
      </c>
      <c r="D715" s="4">
        <v>0.75</v>
      </c>
      <c r="E715" t="s">
        <v>8</v>
      </c>
      <c r="F715" t="s">
        <v>13</v>
      </c>
      <c r="G715" t="s">
        <v>10</v>
      </c>
      <c r="I715" s="8">
        <f>IFERROR(VLOOKUP(Tabela1[[#This Row],[DDD]],#REF!,3,0),0)</f>
        <v>0</v>
      </c>
      <c r="J715" t="str">
        <f t="shared" si="33"/>
        <v>abr</v>
      </c>
      <c r="K715" t="str">
        <f t="shared" si="34"/>
        <v>2017</v>
      </c>
      <c r="L715" t="str">
        <f t="shared" si="35"/>
        <v>tarde</v>
      </c>
    </row>
    <row r="716" spans="2:12" x14ac:dyDescent="0.25">
      <c r="B716" t="s">
        <v>360</v>
      </c>
      <c r="C716" s="2">
        <v>43087</v>
      </c>
      <c r="D716" s="4">
        <v>0.33333333333333331</v>
      </c>
      <c r="E716" t="s">
        <v>8</v>
      </c>
      <c r="F716" t="s">
        <v>16</v>
      </c>
      <c r="G716" t="s">
        <v>10</v>
      </c>
      <c r="I716" s="8">
        <f>IFERROR(VLOOKUP(Tabela1[[#This Row],[DDD]],#REF!,3,0),0)</f>
        <v>0</v>
      </c>
      <c r="J716" t="str">
        <f t="shared" si="33"/>
        <v>dez</v>
      </c>
      <c r="K716" t="str">
        <f t="shared" si="34"/>
        <v>2017</v>
      </c>
      <c r="L716" t="str">
        <f t="shared" si="35"/>
        <v>manhã</v>
      </c>
    </row>
    <row r="717" spans="2:12" x14ac:dyDescent="0.25">
      <c r="B717" t="s">
        <v>361</v>
      </c>
      <c r="C717" s="2">
        <v>42381</v>
      </c>
      <c r="D717" s="4">
        <v>0.375</v>
      </c>
      <c r="E717" t="s">
        <v>8</v>
      </c>
      <c r="F717" t="s">
        <v>9</v>
      </c>
      <c r="G717" t="s">
        <v>10</v>
      </c>
      <c r="I717" s="8">
        <f>IFERROR(VLOOKUP(Tabela1[[#This Row],[DDD]],#REF!,3,0),0)</f>
        <v>0</v>
      </c>
      <c r="J717" t="str">
        <f t="shared" si="33"/>
        <v>jan</v>
      </c>
      <c r="K717" t="str">
        <f t="shared" si="34"/>
        <v>2016</v>
      </c>
      <c r="L717" t="str">
        <f t="shared" si="35"/>
        <v>manhã</v>
      </c>
    </row>
    <row r="718" spans="2:12" x14ac:dyDescent="0.25">
      <c r="B718" t="s">
        <v>362</v>
      </c>
      <c r="C718" s="2">
        <v>42517</v>
      </c>
      <c r="D718" s="4">
        <v>0.41666666666666702</v>
      </c>
      <c r="E718" t="s">
        <v>8</v>
      </c>
      <c r="F718" t="s">
        <v>13</v>
      </c>
      <c r="G718" t="s">
        <v>10</v>
      </c>
      <c r="I718" s="8">
        <f>IFERROR(VLOOKUP(Tabela1[[#This Row],[DDD]],#REF!,3,0),0)</f>
        <v>0</v>
      </c>
      <c r="J718" t="str">
        <f t="shared" si="33"/>
        <v>mai</v>
      </c>
      <c r="K718" t="str">
        <f t="shared" si="34"/>
        <v>2016</v>
      </c>
      <c r="L718" t="str">
        <f t="shared" si="35"/>
        <v>manhã</v>
      </c>
    </row>
    <row r="719" spans="2:12" x14ac:dyDescent="0.25">
      <c r="B719" t="s">
        <v>363</v>
      </c>
      <c r="C719" s="2">
        <v>43386</v>
      </c>
      <c r="D719" s="4">
        <v>0.45833333333333298</v>
      </c>
      <c r="E719" t="s">
        <v>20</v>
      </c>
      <c r="F719" t="s">
        <v>16</v>
      </c>
      <c r="G719" t="s">
        <v>10</v>
      </c>
      <c r="I719" s="8">
        <f>IFERROR(VLOOKUP(Tabela1[[#This Row],[DDD]],#REF!,3,0),0)</f>
        <v>0</v>
      </c>
      <c r="J719" t="str">
        <f t="shared" si="33"/>
        <v>out</v>
      </c>
      <c r="K719" t="str">
        <f t="shared" si="34"/>
        <v>2018</v>
      </c>
      <c r="L719" t="str">
        <f t="shared" si="35"/>
        <v>manhã</v>
      </c>
    </row>
    <row r="720" spans="2:12" x14ac:dyDescent="0.25">
      <c r="B720" t="s">
        <v>364</v>
      </c>
      <c r="C720" s="2">
        <v>43274</v>
      </c>
      <c r="D720" s="4">
        <v>0.5</v>
      </c>
      <c r="E720" t="s">
        <v>20</v>
      </c>
      <c r="F720" t="s">
        <v>9</v>
      </c>
      <c r="G720" t="s">
        <v>25</v>
      </c>
      <c r="I720" s="8">
        <f>IFERROR(VLOOKUP(Tabela1[[#This Row],[DDD]],#REF!,3,0),0)</f>
        <v>0</v>
      </c>
      <c r="J720" t="str">
        <f t="shared" si="33"/>
        <v>jun</v>
      </c>
      <c r="K720" t="str">
        <f t="shared" si="34"/>
        <v>2018</v>
      </c>
      <c r="L720" t="str">
        <f t="shared" si="35"/>
        <v>manhã</v>
      </c>
    </row>
    <row r="721" spans="2:12" x14ac:dyDescent="0.25">
      <c r="B721" t="s">
        <v>365</v>
      </c>
      <c r="C721" s="2">
        <v>42333</v>
      </c>
      <c r="D721" s="4">
        <v>0.54166666666666596</v>
      </c>
      <c r="E721" t="s">
        <v>20</v>
      </c>
      <c r="F721" t="s">
        <v>13</v>
      </c>
      <c r="G721" t="s">
        <v>10</v>
      </c>
      <c r="I721" s="8">
        <f>IFERROR(VLOOKUP(Tabela1[[#This Row],[DDD]],#REF!,3,0),0)</f>
        <v>0</v>
      </c>
      <c r="J721" t="str">
        <f t="shared" si="33"/>
        <v>nov</v>
      </c>
      <c r="K721" t="str">
        <f t="shared" si="34"/>
        <v>2015</v>
      </c>
      <c r="L721" t="str">
        <f t="shared" si="35"/>
        <v>tarde</v>
      </c>
    </row>
    <row r="722" spans="2:12" x14ac:dyDescent="0.25">
      <c r="B722" t="s">
        <v>366</v>
      </c>
      <c r="C722" s="2">
        <v>42979</v>
      </c>
      <c r="D722" s="4">
        <v>0.58333333333333304</v>
      </c>
      <c r="E722" t="s">
        <v>20</v>
      </c>
      <c r="F722" t="s">
        <v>16</v>
      </c>
      <c r="G722" t="s">
        <v>10</v>
      </c>
      <c r="I722" s="8">
        <f>IFERROR(VLOOKUP(Tabela1[[#This Row],[DDD]],#REF!,3,0),0)</f>
        <v>0</v>
      </c>
      <c r="J722" t="str">
        <f t="shared" si="33"/>
        <v>set</v>
      </c>
      <c r="K722" t="str">
        <f t="shared" si="34"/>
        <v>2017</v>
      </c>
      <c r="L722" t="str">
        <f t="shared" si="35"/>
        <v>tarde</v>
      </c>
    </row>
    <row r="723" spans="2:12" x14ac:dyDescent="0.25">
      <c r="B723" t="s">
        <v>367</v>
      </c>
      <c r="C723" s="2">
        <v>43003</v>
      </c>
      <c r="D723" s="4">
        <v>0.625</v>
      </c>
      <c r="E723" t="s">
        <v>20</v>
      </c>
      <c r="F723" t="s">
        <v>9</v>
      </c>
      <c r="G723" t="s">
        <v>10</v>
      </c>
      <c r="I723" s="8">
        <f>IFERROR(VLOOKUP(Tabela1[[#This Row],[DDD]],#REF!,3,0),0)</f>
        <v>0</v>
      </c>
      <c r="J723" t="str">
        <f t="shared" si="33"/>
        <v>set</v>
      </c>
      <c r="K723" t="str">
        <f t="shared" si="34"/>
        <v>2017</v>
      </c>
      <c r="L723" t="str">
        <f t="shared" si="35"/>
        <v>tarde</v>
      </c>
    </row>
    <row r="724" spans="2:12" x14ac:dyDescent="0.25">
      <c r="B724" t="s">
        <v>368</v>
      </c>
      <c r="C724" s="2">
        <v>42599</v>
      </c>
      <c r="D724" s="4">
        <v>0.66666666666666596</v>
      </c>
      <c r="E724" t="s">
        <v>20</v>
      </c>
      <c r="F724" t="s">
        <v>13</v>
      </c>
      <c r="G724" t="s">
        <v>10</v>
      </c>
      <c r="I724" s="8">
        <f>IFERROR(VLOOKUP(Tabela1[[#This Row],[DDD]],#REF!,3,0),0)</f>
        <v>0</v>
      </c>
      <c r="J724" t="str">
        <f t="shared" si="33"/>
        <v>ago</v>
      </c>
      <c r="K724" t="str">
        <f t="shared" si="34"/>
        <v>2016</v>
      </c>
      <c r="L724" t="str">
        <f t="shared" si="35"/>
        <v>tarde</v>
      </c>
    </row>
    <row r="725" spans="2:12" x14ac:dyDescent="0.25">
      <c r="B725" t="s">
        <v>369</v>
      </c>
      <c r="C725" s="2">
        <v>42961</v>
      </c>
      <c r="D725" s="4">
        <v>0.70833333333333304</v>
      </c>
      <c r="E725" t="s">
        <v>20</v>
      </c>
      <c r="F725" t="s">
        <v>16</v>
      </c>
      <c r="G725" t="s">
        <v>10</v>
      </c>
      <c r="I725" s="8">
        <f>IFERROR(VLOOKUP(Tabela1[[#This Row],[DDD]],#REF!,3,0),0)</f>
        <v>0</v>
      </c>
      <c r="J725" t="str">
        <f t="shared" si="33"/>
        <v>ago</v>
      </c>
      <c r="K725" t="str">
        <f t="shared" si="34"/>
        <v>2017</v>
      </c>
      <c r="L725" t="str">
        <f t="shared" si="35"/>
        <v>tarde</v>
      </c>
    </row>
    <row r="726" spans="2:12" x14ac:dyDescent="0.25">
      <c r="B726" t="s">
        <v>370</v>
      </c>
      <c r="C726" s="2">
        <v>42178</v>
      </c>
      <c r="D726" s="4">
        <v>0.75</v>
      </c>
      <c r="E726" t="s">
        <v>20</v>
      </c>
      <c r="F726" t="s">
        <v>9</v>
      </c>
      <c r="G726" t="s">
        <v>25</v>
      </c>
      <c r="I726" s="8">
        <f>IFERROR(VLOOKUP(Tabela1[[#This Row],[DDD]],#REF!,3,0),0)</f>
        <v>0</v>
      </c>
      <c r="J726" t="str">
        <f t="shared" si="33"/>
        <v>jun</v>
      </c>
      <c r="K726" t="str">
        <f t="shared" si="34"/>
        <v>2015</v>
      </c>
      <c r="L726" t="str">
        <f t="shared" si="35"/>
        <v>tarde</v>
      </c>
    </row>
    <row r="727" spans="2:12" x14ac:dyDescent="0.25">
      <c r="B727" t="s">
        <v>371</v>
      </c>
      <c r="C727" s="2">
        <v>42282</v>
      </c>
      <c r="D727" s="4">
        <v>0.33333333333333331</v>
      </c>
      <c r="E727" t="s">
        <v>20</v>
      </c>
      <c r="F727" t="s">
        <v>13</v>
      </c>
      <c r="G727" t="s">
        <v>10</v>
      </c>
      <c r="I727" s="8">
        <f>IFERROR(VLOOKUP(Tabela1[[#This Row],[DDD]],#REF!,3,0),0)</f>
        <v>0</v>
      </c>
      <c r="J727" t="str">
        <f t="shared" si="33"/>
        <v>out</v>
      </c>
      <c r="K727" t="str">
        <f t="shared" si="34"/>
        <v>2015</v>
      </c>
      <c r="L727" t="str">
        <f t="shared" si="35"/>
        <v>manhã</v>
      </c>
    </row>
    <row r="728" spans="2:12" x14ac:dyDescent="0.25">
      <c r="B728" t="s">
        <v>372</v>
      </c>
      <c r="C728" s="2">
        <v>43258</v>
      </c>
      <c r="D728" s="4">
        <v>0.375</v>
      </c>
      <c r="E728" t="s">
        <v>20</v>
      </c>
      <c r="F728" t="s">
        <v>16</v>
      </c>
      <c r="G728" t="s">
        <v>10</v>
      </c>
      <c r="I728" s="8">
        <f>IFERROR(VLOOKUP(Tabela1[[#This Row],[DDD]],#REF!,3,0),0)</f>
        <v>0</v>
      </c>
      <c r="J728" t="str">
        <f t="shared" si="33"/>
        <v>jun</v>
      </c>
      <c r="K728" t="str">
        <f t="shared" si="34"/>
        <v>2018</v>
      </c>
      <c r="L728" t="str">
        <f t="shared" si="35"/>
        <v>manhã</v>
      </c>
    </row>
    <row r="729" spans="2:12" x14ac:dyDescent="0.25">
      <c r="B729" t="s">
        <v>373</v>
      </c>
      <c r="C729" s="2">
        <v>43286</v>
      </c>
      <c r="D729" s="4">
        <v>0.41666666666666702</v>
      </c>
      <c r="E729" t="s">
        <v>20</v>
      </c>
      <c r="F729" t="s">
        <v>9</v>
      </c>
      <c r="G729" t="s">
        <v>10</v>
      </c>
      <c r="I729" s="8">
        <f>IFERROR(VLOOKUP(Tabela1[[#This Row],[DDD]],#REF!,3,0),0)</f>
        <v>0</v>
      </c>
      <c r="J729" t="str">
        <f t="shared" si="33"/>
        <v>jul</v>
      </c>
      <c r="K729" t="str">
        <f t="shared" si="34"/>
        <v>2018</v>
      </c>
      <c r="L729" t="str">
        <f t="shared" si="35"/>
        <v>manhã</v>
      </c>
    </row>
    <row r="730" spans="2:12" x14ac:dyDescent="0.25">
      <c r="B730" t="s">
        <v>374</v>
      </c>
      <c r="C730" s="2">
        <v>43049</v>
      </c>
      <c r="D730" s="4">
        <v>0.45833333333333298</v>
      </c>
      <c r="E730" t="s">
        <v>18</v>
      </c>
      <c r="F730" t="s">
        <v>13</v>
      </c>
      <c r="G730" t="s">
        <v>10</v>
      </c>
      <c r="I730" s="8">
        <f>IFERROR(VLOOKUP(Tabela1[[#This Row],[DDD]],#REF!,3,0),0)</f>
        <v>0</v>
      </c>
      <c r="J730" t="str">
        <f t="shared" si="33"/>
        <v>nov</v>
      </c>
      <c r="K730" t="str">
        <f t="shared" si="34"/>
        <v>2017</v>
      </c>
      <c r="L730" t="str">
        <f t="shared" si="35"/>
        <v>manhã</v>
      </c>
    </row>
    <row r="731" spans="2:12" x14ac:dyDescent="0.25">
      <c r="B731" t="s">
        <v>375</v>
      </c>
      <c r="C731" s="2">
        <v>42426</v>
      </c>
      <c r="D731" s="4">
        <v>0.5</v>
      </c>
      <c r="E731" t="s">
        <v>18</v>
      </c>
      <c r="F731" t="s">
        <v>16</v>
      </c>
      <c r="G731" t="s">
        <v>10</v>
      </c>
      <c r="I731" s="8">
        <f>IFERROR(VLOOKUP(Tabela1[[#This Row],[DDD]],#REF!,3,0),0)</f>
        <v>0</v>
      </c>
      <c r="J731" t="str">
        <f t="shared" si="33"/>
        <v>fev</v>
      </c>
      <c r="K731" t="str">
        <f t="shared" si="34"/>
        <v>2016</v>
      </c>
      <c r="L731" t="str">
        <f t="shared" si="35"/>
        <v>manhã</v>
      </c>
    </row>
    <row r="732" spans="2:12" x14ac:dyDescent="0.25">
      <c r="B732" t="s">
        <v>376</v>
      </c>
      <c r="C732" s="2">
        <v>43221</v>
      </c>
      <c r="D732" s="4">
        <v>0.54166666666666596</v>
      </c>
      <c r="E732" t="s">
        <v>18</v>
      </c>
      <c r="F732" t="s">
        <v>9</v>
      </c>
      <c r="G732" t="s">
        <v>25</v>
      </c>
      <c r="I732" s="8">
        <f>IFERROR(VLOOKUP(Tabela1[[#This Row],[DDD]],#REF!,3,0),0)</f>
        <v>0</v>
      </c>
      <c r="J732" t="str">
        <f t="shared" si="33"/>
        <v>mai</v>
      </c>
      <c r="K732" t="str">
        <f t="shared" si="34"/>
        <v>2018</v>
      </c>
      <c r="L732" t="str">
        <f t="shared" si="35"/>
        <v>tarde</v>
      </c>
    </row>
    <row r="733" spans="2:12" x14ac:dyDescent="0.25">
      <c r="B733" t="s">
        <v>377</v>
      </c>
      <c r="C733" s="2">
        <v>42449</v>
      </c>
      <c r="D733" s="4">
        <v>0.58333333333333304</v>
      </c>
      <c r="E733" t="s">
        <v>18</v>
      </c>
      <c r="F733" t="s">
        <v>13</v>
      </c>
      <c r="G733" t="s">
        <v>10</v>
      </c>
      <c r="I733" s="8">
        <f>IFERROR(VLOOKUP(Tabela1[[#This Row],[DDD]],#REF!,3,0),0)</f>
        <v>0</v>
      </c>
      <c r="J733" t="str">
        <f t="shared" si="33"/>
        <v>mar</v>
      </c>
      <c r="K733" t="str">
        <f t="shared" si="34"/>
        <v>2016</v>
      </c>
      <c r="L733" t="str">
        <f t="shared" si="35"/>
        <v>tarde</v>
      </c>
    </row>
    <row r="734" spans="2:12" x14ac:dyDescent="0.25">
      <c r="B734" t="s">
        <v>378</v>
      </c>
      <c r="C734" s="2">
        <v>42815</v>
      </c>
      <c r="D734" s="4">
        <v>0.625</v>
      </c>
      <c r="E734" t="s">
        <v>18</v>
      </c>
      <c r="F734" t="s">
        <v>16</v>
      </c>
      <c r="G734" t="s">
        <v>10</v>
      </c>
      <c r="I734" s="8">
        <f>IFERROR(VLOOKUP(Tabela1[[#This Row],[DDD]],#REF!,3,0),0)</f>
        <v>0</v>
      </c>
      <c r="J734" t="str">
        <f t="shared" si="33"/>
        <v>mar</v>
      </c>
      <c r="K734" t="str">
        <f t="shared" si="34"/>
        <v>2017</v>
      </c>
      <c r="L734" t="str">
        <f t="shared" si="35"/>
        <v>tarde</v>
      </c>
    </row>
    <row r="735" spans="2:12" x14ac:dyDescent="0.25">
      <c r="B735" t="s">
        <v>379</v>
      </c>
      <c r="C735" s="2">
        <v>43277</v>
      </c>
      <c r="D735" s="4">
        <v>0.66666666666666596</v>
      </c>
      <c r="E735" t="s">
        <v>18</v>
      </c>
      <c r="F735" t="s">
        <v>9</v>
      </c>
      <c r="G735" t="s">
        <v>10</v>
      </c>
      <c r="I735" s="8">
        <f>IFERROR(VLOOKUP(Tabela1[[#This Row],[DDD]],#REF!,3,0),0)</f>
        <v>0</v>
      </c>
      <c r="J735" t="str">
        <f t="shared" si="33"/>
        <v>jun</v>
      </c>
      <c r="K735" t="str">
        <f t="shared" si="34"/>
        <v>2018</v>
      </c>
      <c r="L735" t="str">
        <f t="shared" si="35"/>
        <v>tarde</v>
      </c>
    </row>
    <row r="736" spans="2:12" x14ac:dyDescent="0.25">
      <c r="B736" t="s">
        <v>380</v>
      </c>
      <c r="C736" s="2">
        <v>42054</v>
      </c>
      <c r="D736" s="4">
        <v>0.70833333333333304</v>
      </c>
      <c r="E736" t="s">
        <v>18</v>
      </c>
      <c r="F736" t="s">
        <v>13</v>
      </c>
      <c r="G736" t="s">
        <v>10</v>
      </c>
      <c r="I736" s="8">
        <f>IFERROR(VLOOKUP(Tabela1[[#This Row],[DDD]],#REF!,3,0),0)</f>
        <v>0</v>
      </c>
      <c r="J736" t="str">
        <f t="shared" si="33"/>
        <v>fev</v>
      </c>
      <c r="K736" t="str">
        <f t="shared" si="34"/>
        <v>2015</v>
      </c>
      <c r="L736" t="str">
        <f t="shared" si="35"/>
        <v>tarde</v>
      </c>
    </row>
    <row r="737" spans="2:12" x14ac:dyDescent="0.25">
      <c r="B737" t="s">
        <v>381</v>
      </c>
      <c r="C737" s="2">
        <v>43390</v>
      </c>
      <c r="D737" s="4">
        <v>0.75</v>
      </c>
      <c r="E737" t="s">
        <v>18</v>
      </c>
      <c r="F737" t="s">
        <v>16</v>
      </c>
      <c r="G737" t="s">
        <v>10</v>
      </c>
      <c r="I737" s="8">
        <f>IFERROR(VLOOKUP(Tabela1[[#This Row],[DDD]],#REF!,3,0),0)</f>
        <v>0</v>
      </c>
      <c r="J737" t="str">
        <f t="shared" si="33"/>
        <v>out</v>
      </c>
      <c r="K737" t="str">
        <f t="shared" si="34"/>
        <v>2018</v>
      </c>
      <c r="L737" t="str">
        <f t="shared" si="35"/>
        <v>tarde</v>
      </c>
    </row>
    <row r="738" spans="2:12" x14ac:dyDescent="0.25">
      <c r="B738" t="s">
        <v>382</v>
      </c>
      <c r="C738" s="2">
        <v>43063</v>
      </c>
      <c r="D738" s="4">
        <v>0.33333333333333331</v>
      </c>
      <c r="E738" t="s">
        <v>18</v>
      </c>
      <c r="F738" t="s">
        <v>9</v>
      </c>
      <c r="G738" t="s">
        <v>25</v>
      </c>
      <c r="I738" s="8">
        <f>IFERROR(VLOOKUP(Tabela1[[#This Row],[DDD]],#REF!,3,0),0)</f>
        <v>0</v>
      </c>
      <c r="J738" t="str">
        <f t="shared" si="33"/>
        <v>nov</v>
      </c>
      <c r="K738" t="str">
        <f t="shared" si="34"/>
        <v>2017</v>
      </c>
      <c r="L738" t="str">
        <f t="shared" si="35"/>
        <v>manhã</v>
      </c>
    </row>
    <row r="739" spans="2:12" x14ac:dyDescent="0.25">
      <c r="B739" t="s">
        <v>383</v>
      </c>
      <c r="C739" s="2">
        <v>42084</v>
      </c>
      <c r="D739" s="4">
        <v>0.375</v>
      </c>
      <c r="E739" t="s">
        <v>18</v>
      </c>
      <c r="F739" t="s">
        <v>13</v>
      </c>
      <c r="G739" t="s">
        <v>10</v>
      </c>
      <c r="I739" s="8">
        <f>IFERROR(VLOOKUP(Tabela1[[#This Row],[DDD]],#REF!,3,0),0)</f>
        <v>0</v>
      </c>
      <c r="J739" t="str">
        <f t="shared" si="33"/>
        <v>mar</v>
      </c>
      <c r="K739" t="str">
        <f t="shared" si="34"/>
        <v>2015</v>
      </c>
      <c r="L739" t="str">
        <f t="shared" si="35"/>
        <v>manhã</v>
      </c>
    </row>
    <row r="740" spans="2:12" x14ac:dyDescent="0.25">
      <c r="B740" t="s">
        <v>384</v>
      </c>
      <c r="C740" s="2">
        <v>42558</v>
      </c>
      <c r="D740" s="4">
        <v>0.41666666666666702</v>
      </c>
      <c r="E740" t="s">
        <v>18</v>
      </c>
      <c r="F740" t="s">
        <v>16</v>
      </c>
      <c r="G740" t="s">
        <v>10</v>
      </c>
      <c r="I740" s="8">
        <f>IFERROR(VLOOKUP(Tabela1[[#This Row],[DDD]],#REF!,3,0),0)</f>
        <v>0</v>
      </c>
      <c r="J740" t="str">
        <f t="shared" si="33"/>
        <v>jul</v>
      </c>
      <c r="K740" t="str">
        <f t="shared" si="34"/>
        <v>2016</v>
      </c>
      <c r="L740" t="str">
        <f t="shared" si="35"/>
        <v>manhã</v>
      </c>
    </row>
    <row r="741" spans="2:12" x14ac:dyDescent="0.25">
      <c r="B741" t="s">
        <v>385</v>
      </c>
      <c r="C741" s="2">
        <v>42535</v>
      </c>
      <c r="D741" s="4">
        <v>0.45833333333333298</v>
      </c>
      <c r="E741" t="s">
        <v>18</v>
      </c>
      <c r="F741" t="s">
        <v>9</v>
      </c>
      <c r="G741" t="s">
        <v>10</v>
      </c>
      <c r="I741" s="8">
        <f>IFERROR(VLOOKUP(Tabela1[[#This Row],[DDD]],#REF!,3,0),0)</f>
        <v>0</v>
      </c>
      <c r="J741" t="str">
        <f t="shared" si="33"/>
        <v>jun</v>
      </c>
      <c r="K741" t="str">
        <f t="shared" si="34"/>
        <v>2016</v>
      </c>
      <c r="L741" t="str">
        <f t="shared" si="35"/>
        <v>manhã</v>
      </c>
    </row>
    <row r="742" spans="2:12" x14ac:dyDescent="0.25">
      <c r="B742" t="s">
        <v>386</v>
      </c>
      <c r="C742" s="2">
        <v>43227</v>
      </c>
      <c r="D742" s="4">
        <v>0.5</v>
      </c>
      <c r="E742" t="s">
        <v>18</v>
      </c>
      <c r="F742" t="s">
        <v>13</v>
      </c>
      <c r="G742" t="s">
        <v>10</v>
      </c>
      <c r="I742" s="8">
        <f>IFERROR(VLOOKUP(Tabela1[[#This Row],[DDD]],#REF!,3,0),0)</f>
        <v>0</v>
      </c>
      <c r="J742" t="str">
        <f t="shared" si="33"/>
        <v>mai</v>
      </c>
      <c r="K742" t="str">
        <f t="shared" si="34"/>
        <v>2018</v>
      </c>
      <c r="L742" t="str">
        <f t="shared" si="35"/>
        <v>manhã</v>
      </c>
    </row>
    <row r="743" spans="2:12" x14ac:dyDescent="0.25">
      <c r="B743" t="s">
        <v>387</v>
      </c>
      <c r="C743" s="2">
        <v>42363</v>
      </c>
      <c r="D743" s="4">
        <v>0.54166666666666596</v>
      </c>
      <c r="E743" t="s">
        <v>18</v>
      </c>
      <c r="F743" t="s">
        <v>16</v>
      </c>
      <c r="G743" t="s">
        <v>10</v>
      </c>
      <c r="I743" s="8">
        <f>IFERROR(VLOOKUP(Tabela1[[#This Row],[DDD]],#REF!,3,0),0)</f>
        <v>0</v>
      </c>
      <c r="J743" t="str">
        <f t="shared" si="33"/>
        <v>dez</v>
      </c>
      <c r="K743" t="str">
        <f t="shared" si="34"/>
        <v>2015</v>
      </c>
      <c r="L743" t="str">
        <f t="shared" si="35"/>
        <v>tarde</v>
      </c>
    </row>
    <row r="744" spans="2:12" x14ac:dyDescent="0.25">
      <c r="B744" t="s">
        <v>388</v>
      </c>
      <c r="C744" s="2">
        <v>42399</v>
      </c>
      <c r="D744" s="4">
        <v>0.58333333333333304</v>
      </c>
      <c r="E744" t="s">
        <v>22</v>
      </c>
      <c r="F744" t="s">
        <v>9</v>
      </c>
      <c r="G744" t="s">
        <v>25</v>
      </c>
      <c r="I744" s="8">
        <f>IFERROR(VLOOKUP(Tabela1[[#This Row],[DDD]],#REF!,3,0),0)</f>
        <v>0</v>
      </c>
      <c r="J744" t="str">
        <f t="shared" si="33"/>
        <v>jan</v>
      </c>
      <c r="K744" t="str">
        <f t="shared" si="34"/>
        <v>2016</v>
      </c>
      <c r="L744" t="str">
        <f t="shared" si="35"/>
        <v>tarde</v>
      </c>
    </row>
    <row r="745" spans="2:12" x14ac:dyDescent="0.25">
      <c r="B745" t="s">
        <v>389</v>
      </c>
      <c r="C745" s="2">
        <v>42541</v>
      </c>
      <c r="D745" s="4">
        <v>0.625</v>
      </c>
      <c r="E745" t="s">
        <v>8</v>
      </c>
      <c r="F745" t="s">
        <v>13</v>
      </c>
      <c r="G745" t="s">
        <v>10</v>
      </c>
      <c r="I745" s="8">
        <f>IFERROR(VLOOKUP(Tabela1[[#This Row],[DDD]],#REF!,3,0),0)</f>
        <v>0</v>
      </c>
      <c r="J745" t="str">
        <f t="shared" si="33"/>
        <v>jun</v>
      </c>
      <c r="K745" t="str">
        <f t="shared" si="34"/>
        <v>2016</v>
      </c>
      <c r="L745" t="str">
        <f t="shared" si="35"/>
        <v>tarde</v>
      </c>
    </row>
    <row r="746" spans="2:12" x14ac:dyDescent="0.25">
      <c r="B746" t="s">
        <v>390</v>
      </c>
      <c r="C746" s="2">
        <v>42641</v>
      </c>
      <c r="D746" s="4">
        <v>0.66666666666666596</v>
      </c>
      <c r="E746" t="s">
        <v>12</v>
      </c>
      <c r="F746" t="s">
        <v>16</v>
      </c>
      <c r="G746" t="s">
        <v>10</v>
      </c>
      <c r="I746" s="8">
        <f>IFERROR(VLOOKUP(Tabela1[[#This Row],[DDD]],#REF!,3,0),0)</f>
        <v>0</v>
      </c>
      <c r="J746" t="str">
        <f t="shared" si="33"/>
        <v>set</v>
      </c>
      <c r="K746" t="str">
        <f t="shared" si="34"/>
        <v>2016</v>
      </c>
      <c r="L746" t="str">
        <f t="shared" si="35"/>
        <v>tarde</v>
      </c>
    </row>
  </sheetData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1"/>
  <sheetViews>
    <sheetView topLeftCell="A16" zoomScaleNormal="100" workbookViewId="0">
      <selection activeCell="A41" sqref="A41"/>
    </sheetView>
  </sheetViews>
  <sheetFormatPr defaultRowHeight="15" x14ac:dyDescent="0.25"/>
  <cols>
    <col min="3" max="4" width="14.42578125" customWidth="1"/>
    <col min="10" max="10" width="12.5703125" customWidth="1"/>
    <col min="12" max="12" width="10.5703125" bestFit="1" customWidth="1"/>
    <col min="16" max="16" width="18.140625" bestFit="1" customWidth="1"/>
    <col min="17" max="17" width="19.85546875" style="8" bestFit="1" customWidth="1"/>
    <col min="19" max="19" width="20.5703125" bestFit="1" customWidth="1"/>
    <col min="20" max="20" width="25.85546875" style="8" bestFit="1" customWidth="1"/>
  </cols>
  <sheetData>
    <row r="1" spans="3:20" ht="21.75" customHeight="1" x14ac:dyDescent="0.25">
      <c r="C1" s="18" t="s">
        <v>396</v>
      </c>
      <c r="D1" s="18"/>
      <c r="G1" s="18" t="s">
        <v>400</v>
      </c>
      <c r="H1" s="18"/>
      <c r="P1" s="18" t="s">
        <v>4</v>
      </c>
      <c r="Q1" s="18"/>
      <c r="S1" s="18" t="s">
        <v>3</v>
      </c>
      <c r="T1" s="18"/>
    </row>
    <row r="2" spans="3:20" ht="21.75" customHeight="1" x14ac:dyDescent="0.25">
      <c r="C2" s="18"/>
      <c r="D2" s="18"/>
      <c r="G2" s="18"/>
      <c r="H2" s="18"/>
      <c r="P2" s="18"/>
      <c r="Q2" s="18"/>
      <c r="S2" s="18"/>
      <c r="T2" s="18"/>
    </row>
    <row r="4" spans="3:20" x14ac:dyDescent="0.25">
      <c r="C4" s="10" t="s">
        <v>391</v>
      </c>
      <c r="D4" s="1" t="s">
        <v>393</v>
      </c>
      <c r="G4" s="6" t="s">
        <v>391</v>
      </c>
      <c r="H4" s="1" t="s">
        <v>393</v>
      </c>
      <c r="P4" s="6" t="s">
        <v>391</v>
      </c>
      <c r="Q4" s="15" t="s">
        <v>430</v>
      </c>
      <c r="S4" s="6" t="s">
        <v>391</v>
      </c>
      <c r="T4" s="15" t="s">
        <v>431</v>
      </c>
    </row>
    <row r="5" spans="3:20" x14ac:dyDescent="0.25">
      <c r="C5" s="7" t="s">
        <v>25</v>
      </c>
      <c r="D5" s="5">
        <v>2</v>
      </c>
      <c r="G5" s="7" t="s">
        <v>418</v>
      </c>
      <c r="H5" s="5">
        <v>6</v>
      </c>
      <c r="P5" s="7" t="s">
        <v>9</v>
      </c>
      <c r="Q5" s="8">
        <v>5</v>
      </c>
      <c r="S5" s="7" t="s">
        <v>8</v>
      </c>
      <c r="T5" s="8">
        <v>2</v>
      </c>
    </row>
    <row r="6" spans="3:20" x14ac:dyDescent="0.25">
      <c r="C6" s="7" t="s">
        <v>10</v>
      </c>
      <c r="D6" s="5">
        <v>7</v>
      </c>
      <c r="G6" s="7" t="s">
        <v>392</v>
      </c>
      <c r="H6" s="5">
        <v>6</v>
      </c>
      <c r="L6" t="s">
        <v>429</v>
      </c>
      <c r="P6" s="7" t="s">
        <v>16</v>
      </c>
      <c r="Q6" s="8">
        <v>4</v>
      </c>
      <c r="S6" s="7" t="s">
        <v>18</v>
      </c>
      <c r="T6" s="8">
        <v>3</v>
      </c>
    </row>
    <row r="7" spans="3:20" x14ac:dyDescent="0.25">
      <c r="J7" t="s">
        <v>403</v>
      </c>
      <c r="K7" s="8">
        <f>IFERROR(VLOOKUP(J7,$G$4:$H$29,2,0),0)</f>
        <v>0</v>
      </c>
      <c r="L7" s="13">
        <f>IFERROR(K7/$K$35,0)</f>
        <v>0</v>
      </c>
      <c r="M7">
        <f>IF(K7&gt;=1,1,0)</f>
        <v>0</v>
      </c>
      <c r="Q7"/>
      <c r="S7" s="7" t="s">
        <v>22</v>
      </c>
      <c r="T7" s="8">
        <v>4</v>
      </c>
    </row>
    <row r="8" spans="3:20" x14ac:dyDescent="0.25">
      <c r="J8" t="s">
        <v>404</v>
      </c>
      <c r="K8" s="8">
        <f t="shared" ref="K8:K33" si="0">IFERROR(VLOOKUP(J8,$G$4:$H$29,2,0),0)</f>
        <v>0</v>
      </c>
      <c r="L8" s="13">
        <f t="shared" ref="L8:L33" si="1">IFERROR(K8/$K$35,0)</f>
        <v>0</v>
      </c>
      <c r="M8">
        <f>IF(K8&gt;=1,1,0)</f>
        <v>0</v>
      </c>
      <c r="T8"/>
    </row>
    <row r="9" spans="3:20" x14ac:dyDescent="0.25">
      <c r="C9" t="s">
        <v>398</v>
      </c>
      <c r="J9" t="s">
        <v>405</v>
      </c>
      <c r="K9" s="8">
        <f t="shared" si="0"/>
        <v>0</v>
      </c>
      <c r="L9" s="13">
        <f t="shared" si="1"/>
        <v>0</v>
      </c>
      <c r="M9">
        <f>IF(K9&gt;=1,1,0)</f>
        <v>0</v>
      </c>
      <c r="T9"/>
    </row>
    <row r="10" spans="3:20" x14ac:dyDescent="0.25">
      <c r="C10" t="s">
        <v>10</v>
      </c>
      <c r="D10" s="8">
        <f>IFERROR(VLOOKUP(C10,$C$5:$D$6,2,0),0)</f>
        <v>7</v>
      </c>
      <c r="J10" t="s">
        <v>406</v>
      </c>
      <c r="K10" s="8">
        <f t="shared" si="0"/>
        <v>0</v>
      </c>
      <c r="L10" s="13">
        <f t="shared" si="1"/>
        <v>0</v>
      </c>
      <c r="M10">
        <f>IF(K10&gt;=1,1,0)</f>
        <v>0</v>
      </c>
      <c r="T10"/>
    </row>
    <row r="11" spans="3:20" x14ac:dyDescent="0.25">
      <c r="C11" t="s">
        <v>25</v>
      </c>
      <c r="D11" s="8">
        <f>IFERROR(VLOOKUP(C11,$C$5:$D$6,2,0),0)</f>
        <v>2</v>
      </c>
      <c r="J11" t="s">
        <v>407</v>
      </c>
      <c r="K11" s="8">
        <f t="shared" si="0"/>
        <v>0</v>
      </c>
      <c r="L11" s="13">
        <f t="shared" si="1"/>
        <v>0</v>
      </c>
      <c r="M11">
        <f t="shared" ref="M11:M33" si="2">IF(K11&gt;=1,1,0)</f>
        <v>0</v>
      </c>
    </row>
    <row r="12" spans="3:20" x14ac:dyDescent="0.25">
      <c r="J12" t="s">
        <v>408</v>
      </c>
      <c r="K12" s="8">
        <f t="shared" si="0"/>
        <v>0</v>
      </c>
      <c r="L12" s="13">
        <f t="shared" si="1"/>
        <v>0</v>
      </c>
      <c r="M12">
        <f t="shared" si="2"/>
        <v>0</v>
      </c>
    </row>
    <row r="13" spans="3:20" x14ac:dyDescent="0.25">
      <c r="C13" t="s">
        <v>399</v>
      </c>
      <c r="J13" t="s">
        <v>409</v>
      </c>
      <c r="K13" s="8">
        <f t="shared" si="0"/>
        <v>0</v>
      </c>
      <c r="L13" s="13">
        <f t="shared" si="1"/>
        <v>0</v>
      </c>
      <c r="M13">
        <f t="shared" si="2"/>
        <v>0</v>
      </c>
    </row>
    <row r="14" spans="3:20" x14ac:dyDescent="0.25">
      <c r="C14" t="str">
        <f>C10</f>
        <v>sim</v>
      </c>
      <c r="D14" s="14">
        <f>D10/($D$10+$D$11)</f>
        <v>0.77777777777777779</v>
      </c>
      <c r="J14" t="s">
        <v>410</v>
      </c>
      <c r="K14" s="8">
        <f t="shared" si="0"/>
        <v>0</v>
      </c>
      <c r="L14" s="13">
        <f t="shared" si="1"/>
        <v>0</v>
      </c>
      <c r="M14">
        <f t="shared" si="2"/>
        <v>0</v>
      </c>
    </row>
    <row r="15" spans="3:20" x14ac:dyDescent="0.25">
      <c r="C15" t="str">
        <f>C11</f>
        <v>não</v>
      </c>
      <c r="D15" s="14">
        <f>D11/($D$10+$D$11)</f>
        <v>0.22222222222222221</v>
      </c>
      <c r="J15" t="s">
        <v>411</v>
      </c>
      <c r="K15" s="8">
        <f t="shared" si="0"/>
        <v>0</v>
      </c>
      <c r="L15" s="13">
        <f t="shared" si="1"/>
        <v>0</v>
      </c>
      <c r="M15">
        <f t="shared" si="2"/>
        <v>0</v>
      </c>
    </row>
    <row r="16" spans="3:20" x14ac:dyDescent="0.25">
      <c r="J16" t="s">
        <v>412</v>
      </c>
      <c r="K16" s="8">
        <f t="shared" si="0"/>
        <v>0</v>
      </c>
      <c r="L16" s="13">
        <f t="shared" si="1"/>
        <v>0</v>
      </c>
      <c r="M16">
        <f t="shared" si="2"/>
        <v>0</v>
      </c>
    </row>
    <row r="17" spans="1:13" x14ac:dyDescent="0.25">
      <c r="J17" t="s">
        <v>413</v>
      </c>
      <c r="K17" s="8">
        <f t="shared" si="0"/>
        <v>0</v>
      </c>
      <c r="L17" s="13">
        <f t="shared" si="1"/>
        <v>0</v>
      </c>
      <c r="M17">
        <f t="shared" si="2"/>
        <v>0</v>
      </c>
    </row>
    <row r="18" spans="1:13" x14ac:dyDescent="0.25">
      <c r="J18" t="s">
        <v>414</v>
      </c>
      <c r="K18" s="8">
        <f t="shared" si="0"/>
        <v>0</v>
      </c>
      <c r="L18" s="13">
        <f t="shared" si="1"/>
        <v>0</v>
      </c>
      <c r="M18">
        <f t="shared" si="2"/>
        <v>0</v>
      </c>
    </row>
    <row r="19" spans="1:13" x14ac:dyDescent="0.25">
      <c r="J19" t="s">
        <v>415</v>
      </c>
      <c r="K19" s="8">
        <f t="shared" si="0"/>
        <v>0</v>
      </c>
      <c r="L19" s="13">
        <f t="shared" si="1"/>
        <v>0</v>
      </c>
      <c r="M19">
        <f t="shared" si="2"/>
        <v>0</v>
      </c>
    </row>
    <row r="20" spans="1:13" x14ac:dyDescent="0.25">
      <c r="J20" t="s">
        <v>416</v>
      </c>
      <c r="K20" s="8">
        <f t="shared" si="0"/>
        <v>0</v>
      </c>
      <c r="L20" s="13">
        <f t="shared" si="1"/>
        <v>0</v>
      </c>
      <c r="M20">
        <f t="shared" si="2"/>
        <v>0</v>
      </c>
    </row>
    <row r="21" spans="1:13" x14ac:dyDescent="0.25">
      <c r="J21" t="s">
        <v>417</v>
      </c>
      <c r="K21" s="8">
        <f t="shared" si="0"/>
        <v>0</v>
      </c>
      <c r="L21" s="13">
        <f t="shared" si="1"/>
        <v>0</v>
      </c>
      <c r="M21">
        <f t="shared" si="2"/>
        <v>0</v>
      </c>
    </row>
    <row r="22" spans="1:13" x14ac:dyDescent="0.25">
      <c r="J22" t="s">
        <v>418</v>
      </c>
      <c r="K22" s="8">
        <f t="shared" si="0"/>
        <v>6</v>
      </c>
      <c r="L22" s="13">
        <f t="shared" si="1"/>
        <v>1</v>
      </c>
      <c r="M22">
        <f t="shared" si="2"/>
        <v>1</v>
      </c>
    </row>
    <row r="23" spans="1:13" x14ac:dyDescent="0.25">
      <c r="J23" t="s">
        <v>419</v>
      </c>
      <c r="K23" s="8">
        <f t="shared" si="0"/>
        <v>0</v>
      </c>
      <c r="L23" s="13">
        <f t="shared" si="1"/>
        <v>0</v>
      </c>
      <c r="M23">
        <f t="shared" si="2"/>
        <v>0</v>
      </c>
    </row>
    <row r="24" spans="1:13" x14ac:dyDescent="0.25">
      <c r="J24" t="s">
        <v>420</v>
      </c>
      <c r="K24" s="8">
        <f t="shared" si="0"/>
        <v>0</v>
      </c>
      <c r="L24" s="13">
        <f t="shared" si="1"/>
        <v>0</v>
      </c>
      <c r="M24">
        <f t="shared" si="2"/>
        <v>0</v>
      </c>
    </row>
    <row r="25" spans="1:13" x14ac:dyDescent="0.25">
      <c r="J25" t="s">
        <v>421</v>
      </c>
      <c r="K25" s="8">
        <f t="shared" si="0"/>
        <v>0</v>
      </c>
      <c r="L25" s="13">
        <f t="shared" si="1"/>
        <v>0</v>
      </c>
      <c r="M25">
        <f t="shared" si="2"/>
        <v>0</v>
      </c>
    </row>
    <row r="26" spans="1:13" x14ac:dyDescent="0.25">
      <c r="J26" t="s">
        <v>422</v>
      </c>
      <c r="K26" s="8">
        <f t="shared" si="0"/>
        <v>0</v>
      </c>
      <c r="L26" s="13">
        <f t="shared" si="1"/>
        <v>0</v>
      </c>
      <c r="M26">
        <f t="shared" si="2"/>
        <v>0</v>
      </c>
    </row>
    <row r="27" spans="1:13" x14ac:dyDescent="0.25">
      <c r="J27" t="s">
        <v>423</v>
      </c>
      <c r="K27" s="8">
        <f t="shared" si="0"/>
        <v>0</v>
      </c>
      <c r="L27" s="13">
        <f t="shared" si="1"/>
        <v>0</v>
      </c>
      <c r="M27">
        <f t="shared" si="2"/>
        <v>0</v>
      </c>
    </row>
    <row r="28" spans="1:13" x14ac:dyDescent="0.25">
      <c r="J28" t="s">
        <v>424</v>
      </c>
      <c r="K28" s="8">
        <f t="shared" si="0"/>
        <v>0</v>
      </c>
      <c r="L28" s="13">
        <f t="shared" si="1"/>
        <v>0</v>
      </c>
      <c r="M28">
        <f t="shared" si="2"/>
        <v>0</v>
      </c>
    </row>
    <row r="29" spans="1:13" ht="21" x14ac:dyDescent="0.35">
      <c r="A29" s="9" t="s">
        <v>397</v>
      </c>
      <c r="J29" t="s">
        <v>425</v>
      </c>
      <c r="K29" s="8">
        <f t="shared" si="0"/>
        <v>0</v>
      </c>
      <c r="L29" s="13">
        <f t="shared" si="1"/>
        <v>0</v>
      </c>
      <c r="M29">
        <f t="shared" si="2"/>
        <v>0</v>
      </c>
    </row>
    <row r="30" spans="1:13" x14ac:dyDescent="0.25">
      <c r="A30" s="17" t="s">
        <v>434</v>
      </c>
      <c r="B30" s="17"/>
      <c r="C30" s="17"/>
      <c r="D30" s="17"/>
      <c r="G30" s="16">
        <v>7</v>
      </c>
      <c r="J30" t="s">
        <v>426</v>
      </c>
      <c r="K30" s="8">
        <f t="shared" si="0"/>
        <v>0</v>
      </c>
      <c r="L30" s="13">
        <f t="shared" si="1"/>
        <v>0</v>
      </c>
      <c r="M30">
        <f t="shared" si="2"/>
        <v>0</v>
      </c>
    </row>
    <row r="31" spans="1:13" x14ac:dyDescent="0.25">
      <c r="A31" s="17"/>
      <c r="B31" s="17"/>
      <c r="C31" s="17"/>
      <c r="D31" s="17"/>
      <c r="G31" t="s">
        <v>405</v>
      </c>
      <c r="J31" t="s">
        <v>402</v>
      </c>
      <c r="K31" s="8">
        <f t="shared" si="0"/>
        <v>0</v>
      </c>
      <c r="L31" s="13">
        <f t="shared" si="1"/>
        <v>0</v>
      </c>
      <c r="M31">
        <f t="shared" si="2"/>
        <v>0</v>
      </c>
    </row>
    <row r="32" spans="1:13" x14ac:dyDescent="0.25">
      <c r="A32" s="17"/>
      <c r="B32" s="17"/>
      <c r="C32" s="17"/>
      <c r="D32" s="17"/>
      <c r="G32" t="s">
        <v>406</v>
      </c>
      <c r="J32" t="s">
        <v>427</v>
      </c>
      <c r="K32" s="8">
        <f t="shared" si="0"/>
        <v>0</v>
      </c>
      <c r="L32" s="13">
        <f t="shared" si="1"/>
        <v>0</v>
      </c>
      <c r="M32">
        <f t="shared" si="2"/>
        <v>0</v>
      </c>
    </row>
    <row r="33" spans="1:13" x14ac:dyDescent="0.25">
      <c r="A33" s="17"/>
      <c r="B33" s="17"/>
      <c r="C33" s="17"/>
      <c r="D33" s="17"/>
      <c r="G33" t="s">
        <v>407</v>
      </c>
      <c r="J33" t="s">
        <v>428</v>
      </c>
      <c r="K33" s="8">
        <f t="shared" si="0"/>
        <v>0</v>
      </c>
      <c r="L33" s="13">
        <f t="shared" si="1"/>
        <v>0</v>
      </c>
      <c r="M33">
        <f t="shared" si="2"/>
        <v>0</v>
      </c>
    </row>
    <row r="34" spans="1:13" x14ac:dyDescent="0.25">
      <c r="A34" s="17"/>
      <c r="B34" s="17"/>
      <c r="C34" s="17"/>
      <c r="D34" s="17"/>
      <c r="G34" t="s">
        <v>408</v>
      </c>
      <c r="K34" s="8"/>
    </row>
    <row r="35" spans="1:13" x14ac:dyDescent="0.25">
      <c r="G35" t="s">
        <v>409</v>
      </c>
      <c r="J35" s="11" t="s">
        <v>392</v>
      </c>
      <c r="K35" s="12">
        <f>IFERROR(VLOOKUP(J35,$G$4:$H$29,2,0),0)</f>
        <v>6</v>
      </c>
    </row>
    <row r="36" spans="1:13" x14ac:dyDescent="0.25">
      <c r="A36" s="17" t="s">
        <v>435</v>
      </c>
      <c r="B36" s="17"/>
      <c r="C36" s="17"/>
      <c r="D36" s="17"/>
      <c r="G36" t="s">
        <v>410</v>
      </c>
    </row>
    <row r="37" spans="1:13" x14ac:dyDescent="0.25">
      <c r="A37" s="17"/>
      <c r="B37" s="17"/>
      <c r="C37" s="17"/>
      <c r="D37" s="17"/>
      <c r="G37" t="s">
        <v>411</v>
      </c>
    </row>
    <row r="38" spans="1:13" x14ac:dyDescent="0.25">
      <c r="A38" s="17"/>
      <c r="B38" s="17"/>
      <c r="C38" s="17"/>
      <c r="D38" s="17"/>
      <c r="G38" t="s">
        <v>412</v>
      </c>
    </row>
    <row r="39" spans="1:13" x14ac:dyDescent="0.25">
      <c r="A39" s="17"/>
      <c r="B39" s="17"/>
      <c r="C39" s="17"/>
      <c r="D39" s="17"/>
      <c r="G39" t="s">
        <v>413</v>
      </c>
    </row>
    <row r="40" spans="1:13" x14ac:dyDescent="0.25">
      <c r="A40" s="17"/>
      <c r="B40" s="17"/>
      <c r="C40" s="17"/>
      <c r="D40" s="17"/>
      <c r="G40" t="s">
        <v>414</v>
      </c>
    </row>
    <row r="41" spans="1:13" x14ac:dyDescent="0.25">
      <c r="G41" t="s">
        <v>415</v>
      </c>
    </row>
    <row r="42" spans="1:13" x14ac:dyDescent="0.25">
      <c r="G42" t="s">
        <v>416</v>
      </c>
    </row>
    <row r="43" spans="1:13" x14ac:dyDescent="0.25">
      <c r="G43" t="s">
        <v>418</v>
      </c>
    </row>
    <row r="44" spans="1:13" x14ac:dyDescent="0.25">
      <c r="G44" t="s">
        <v>420</v>
      </c>
      <c r="J44" s="11" t="s">
        <v>433</v>
      </c>
      <c r="K44" s="11" t="str">
        <f>INDEX(G31:G51,G30)</f>
        <v>GO</v>
      </c>
    </row>
    <row r="45" spans="1:13" x14ac:dyDescent="0.25">
      <c r="G45" t="s">
        <v>428</v>
      </c>
    </row>
    <row r="46" spans="1:13" x14ac:dyDescent="0.25">
      <c r="G46" t="s">
        <v>421</v>
      </c>
    </row>
    <row r="47" spans="1:13" x14ac:dyDescent="0.25">
      <c r="G47" t="s">
        <v>422</v>
      </c>
    </row>
    <row r="48" spans="1:13" x14ac:dyDescent="0.25">
      <c r="G48" t="s">
        <v>424</v>
      </c>
    </row>
    <row r="49" spans="7:7" x14ac:dyDescent="0.25">
      <c r="G49" t="s">
        <v>425</v>
      </c>
    </row>
    <row r="50" spans="7:7" x14ac:dyDescent="0.25">
      <c r="G50" t="s">
        <v>426</v>
      </c>
    </row>
    <row r="51" spans="7:7" x14ac:dyDescent="0.25">
      <c r="G51" t="s">
        <v>402</v>
      </c>
    </row>
  </sheetData>
  <sortState ref="G31:G51">
    <sortCondition ref="G31"/>
  </sortState>
  <mergeCells count="6">
    <mergeCell ref="A36:D40"/>
    <mergeCell ref="C1:D2"/>
    <mergeCell ref="G1:H2"/>
    <mergeCell ref="P1:Q2"/>
    <mergeCell ref="S1:T2"/>
    <mergeCell ref="A30:D34"/>
  </mergeCells>
  <pageMargins left="0.7" right="0.7" top="0.75" bottom="0.75" header="0.3" footer="0.3"/>
  <pageSetup paperSize="9" orientation="portrait" r:id="rId5"/>
  <drawing r:id="rId6"/>
  <legacyDrawing r:id="rId7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8" name="Drop Down 1">
              <controlPr defaultSize="0" autoLine="0" autoPict="0">
                <anchor moveWithCells="1">
                  <from>
                    <xdr:col>9</xdr:col>
                    <xdr:colOff>171450</xdr:colOff>
                    <xdr:row>39</xdr:row>
                    <xdr:rowOff>133350</xdr:rowOff>
                  </from>
                  <to>
                    <xdr:col>13</xdr:col>
                    <xdr:colOff>38100</xdr:colOff>
                    <xdr:row>41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Menu</vt:lpstr>
      <vt:lpstr>Dashboard</vt:lpstr>
      <vt:lpstr>base</vt:lpstr>
      <vt:lpstr>Pivot 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2019-05-01T21:21:53Z</dcterms:modified>
</cp:coreProperties>
</file>